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ICHTER\Dropbox\Biblioweb\"/>
    </mc:Choice>
  </mc:AlternateContent>
  <bookViews>
    <workbookView xWindow="0" yWindow="435" windowWidth="33825" windowHeight="26505" tabRatio="500" activeTab="2"/>
  </bookViews>
  <sheets>
    <sheet name="Celkový přehled" sheetId="1" r:id="rId1"/>
    <sheet name="Umístění" sheetId="2" r:id="rId2"/>
    <sheet name="Obsah" sheetId="3" r:id="rId3"/>
    <sheet name="Aktuálnost" sheetId="4" r:id="rId4"/>
    <sheet name="Design" sheetId="5" r:id="rId5"/>
    <sheet name="Komunikace" sheetId="6" r:id="rId6"/>
    <sheet name="Použitelnost" sheetId="7" r:id="rId7"/>
    <sheet name="Sympatie" sheetId="8" r:id="rId8"/>
    <sheet name="Přístupnost" sheetId="9" r:id="rId9"/>
    <sheet name="Koncepce" sheetId="10" r:id="rId10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0" l="1"/>
  <c r="B17" i="10"/>
  <c r="G16" i="10"/>
  <c r="B16" i="10"/>
  <c r="G15" i="10"/>
  <c r="B15" i="10"/>
  <c r="G14" i="10"/>
  <c r="B14" i="10"/>
  <c r="G13" i="10"/>
  <c r="B13" i="10"/>
  <c r="G12" i="10"/>
  <c r="B12" i="10"/>
  <c r="G11" i="10"/>
  <c r="B11" i="10"/>
  <c r="G10" i="10"/>
  <c r="B10" i="10"/>
  <c r="G9" i="10"/>
  <c r="B9" i="10"/>
  <c r="G8" i="10"/>
  <c r="B8" i="10"/>
  <c r="G7" i="10"/>
  <c r="B7" i="10"/>
  <c r="G6" i="10"/>
  <c r="B6" i="10"/>
  <c r="G5" i="10"/>
  <c r="B5" i="10"/>
  <c r="G4" i="10"/>
  <c r="B4" i="10"/>
  <c r="G3" i="10"/>
  <c r="B3" i="10"/>
  <c r="G2" i="10"/>
  <c r="B2" i="10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D9" i="9"/>
  <c r="B9" i="9"/>
  <c r="D8" i="9"/>
  <c r="B8" i="9"/>
  <c r="D7" i="9"/>
  <c r="B7" i="9"/>
  <c r="D6" i="9"/>
  <c r="B6" i="9"/>
  <c r="D5" i="9"/>
  <c r="B5" i="9"/>
  <c r="D4" i="9"/>
  <c r="B4" i="9"/>
  <c r="D3" i="9"/>
  <c r="B3" i="9"/>
  <c r="D2" i="9"/>
  <c r="B2" i="9"/>
  <c r="G17" i="8"/>
  <c r="B17" i="8"/>
  <c r="G16" i="8"/>
  <c r="B16" i="8"/>
  <c r="G15" i="8"/>
  <c r="B15" i="8"/>
  <c r="G14" i="8"/>
  <c r="B14" i="8"/>
  <c r="G13" i="8"/>
  <c r="B13" i="8"/>
  <c r="G12" i="8"/>
  <c r="B12" i="8"/>
  <c r="G11" i="8"/>
  <c r="B11" i="8"/>
  <c r="G10" i="8"/>
  <c r="B10" i="8"/>
  <c r="G9" i="8"/>
  <c r="B9" i="8"/>
  <c r="G8" i="8"/>
  <c r="B8" i="8"/>
  <c r="G7" i="8"/>
  <c r="B7" i="8"/>
  <c r="G6" i="8"/>
  <c r="B6" i="8"/>
  <c r="G5" i="8"/>
  <c r="B5" i="8"/>
  <c r="G4" i="8"/>
  <c r="B4" i="8"/>
  <c r="G3" i="8"/>
  <c r="B3" i="8"/>
  <c r="G2" i="8"/>
  <c r="B2" i="8"/>
  <c r="G17" i="7"/>
  <c r="B17" i="7"/>
  <c r="G16" i="7"/>
  <c r="B16" i="7"/>
  <c r="G15" i="7"/>
  <c r="B15" i="7"/>
  <c r="G14" i="7"/>
  <c r="B14" i="7"/>
  <c r="G13" i="7"/>
  <c r="B13" i="7"/>
  <c r="G12" i="7"/>
  <c r="B12" i="7"/>
  <c r="G11" i="7"/>
  <c r="B11" i="7"/>
  <c r="G10" i="7"/>
  <c r="B10" i="7"/>
  <c r="G9" i="7"/>
  <c r="B9" i="7"/>
  <c r="G8" i="7"/>
  <c r="B8" i="7"/>
  <c r="G7" i="7"/>
  <c r="B7" i="7"/>
  <c r="G6" i="7"/>
  <c r="B6" i="7"/>
  <c r="G5" i="7"/>
  <c r="B5" i="7"/>
  <c r="G4" i="7"/>
  <c r="B4" i="7"/>
  <c r="G3" i="7"/>
  <c r="B3" i="7"/>
  <c r="G2" i="7"/>
  <c r="B2" i="7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G6" i="6"/>
  <c r="B6" i="6"/>
  <c r="G5" i="6"/>
  <c r="B5" i="6"/>
  <c r="G4" i="6"/>
  <c r="B4" i="6"/>
  <c r="G3" i="6"/>
  <c r="B3" i="6"/>
  <c r="G2" i="6"/>
  <c r="B2" i="6"/>
  <c r="G17" i="5"/>
  <c r="B17" i="5"/>
  <c r="G16" i="5"/>
  <c r="B16" i="5"/>
  <c r="G15" i="5"/>
  <c r="B15" i="5"/>
  <c r="G14" i="5"/>
  <c r="B14" i="5"/>
  <c r="G13" i="5"/>
  <c r="B13" i="5"/>
  <c r="G12" i="5"/>
  <c r="B12" i="5"/>
  <c r="G11" i="5"/>
  <c r="B11" i="5"/>
  <c r="G10" i="5"/>
  <c r="B10" i="5"/>
  <c r="G9" i="5"/>
  <c r="B9" i="5"/>
  <c r="G8" i="5"/>
  <c r="B8" i="5"/>
  <c r="G7" i="5"/>
  <c r="B7" i="5"/>
  <c r="G6" i="5"/>
  <c r="B6" i="5"/>
  <c r="G5" i="5"/>
  <c r="B5" i="5"/>
  <c r="G4" i="5"/>
  <c r="B4" i="5"/>
  <c r="G3" i="5"/>
  <c r="B3" i="5"/>
  <c r="G2" i="5"/>
  <c r="B2" i="5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B6" i="4"/>
  <c r="G5" i="4"/>
  <c r="B5" i="4"/>
  <c r="G4" i="4"/>
  <c r="B4" i="4"/>
  <c r="G3" i="4"/>
  <c r="B3" i="4"/>
  <c r="G2" i="4"/>
  <c r="B2" i="4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B11" i="3"/>
  <c r="G10" i="3"/>
  <c r="B10" i="3"/>
  <c r="G9" i="3"/>
  <c r="B9" i="3"/>
  <c r="G8" i="3"/>
  <c r="B8" i="3"/>
  <c r="G7" i="3"/>
  <c r="B7" i="3"/>
  <c r="G6" i="3"/>
  <c r="B6" i="3"/>
  <c r="G5" i="3"/>
  <c r="B5" i="3"/>
  <c r="G4" i="3"/>
  <c r="B4" i="3"/>
  <c r="G3" i="3"/>
  <c r="B3" i="3"/>
  <c r="G2" i="3"/>
  <c r="B2" i="3"/>
  <c r="C16" i="1"/>
  <c r="D16" i="1"/>
  <c r="E16" i="1"/>
  <c r="F16" i="1"/>
  <c r="G16" i="1"/>
  <c r="H16" i="1"/>
  <c r="I16" i="1"/>
  <c r="J16" i="1"/>
  <c r="K16" i="1"/>
  <c r="C17" i="2"/>
  <c r="B17" i="2"/>
  <c r="C15" i="1"/>
  <c r="D15" i="1"/>
  <c r="E15" i="1"/>
  <c r="F15" i="1"/>
  <c r="G15" i="1"/>
  <c r="H15" i="1"/>
  <c r="I15" i="1"/>
  <c r="J15" i="1"/>
  <c r="K15" i="1"/>
  <c r="C16" i="2"/>
  <c r="B16" i="2"/>
  <c r="C12" i="1"/>
  <c r="D12" i="1"/>
  <c r="E12" i="1"/>
  <c r="F12" i="1"/>
  <c r="G12" i="1"/>
  <c r="H12" i="1"/>
  <c r="I12" i="1"/>
  <c r="J12" i="1"/>
  <c r="K12" i="1"/>
  <c r="C15" i="2"/>
  <c r="B15" i="2"/>
  <c r="C17" i="1"/>
  <c r="D17" i="1"/>
  <c r="E17" i="1"/>
  <c r="F17" i="1"/>
  <c r="G17" i="1"/>
  <c r="H17" i="1"/>
  <c r="I17" i="1"/>
  <c r="J17" i="1"/>
  <c r="K17" i="1"/>
  <c r="C14" i="2"/>
  <c r="B14" i="2"/>
  <c r="C8" i="1"/>
  <c r="D8" i="1"/>
  <c r="E8" i="1"/>
  <c r="F8" i="1"/>
  <c r="G8" i="1"/>
  <c r="H8" i="1"/>
  <c r="I8" i="1"/>
  <c r="J8" i="1"/>
  <c r="K8" i="1"/>
  <c r="C13" i="2"/>
  <c r="B13" i="2"/>
  <c r="C10" i="1"/>
  <c r="D10" i="1"/>
  <c r="E10" i="1"/>
  <c r="F10" i="1"/>
  <c r="G10" i="1"/>
  <c r="H10" i="1"/>
  <c r="I10" i="1"/>
  <c r="J10" i="1"/>
  <c r="K10" i="1"/>
  <c r="C5" i="2"/>
  <c r="B5" i="2"/>
  <c r="C5" i="1"/>
  <c r="D5" i="1"/>
  <c r="E5" i="1"/>
  <c r="F5" i="1"/>
  <c r="G5" i="1"/>
  <c r="H5" i="1"/>
  <c r="I5" i="1"/>
  <c r="J5" i="1"/>
  <c r="K5" i="1"/>
  <c r="C12" i="2"/>
  <c r="B12" i="2"/>
  <c r="C3" i="1"/>
  <c r="D3" i="1"/>
  <c r="E3" i="1"/>
  <c r="F3" i="1"/>
  <c r="G3" i="1"/>
  <c r="H3" i="1"/>
  <c r="I3" i="1"/>
  <c r="J3" i="1"/>
  <c r="K3" i="1"/>
  <c r="C11" i="2"/>
  <c r="B11" i="2"/>
  <c r="C6" i="1"/>
  <c r="D6" i="1"/>
  <c r="E6" i="1"/>
  <c r="F6" i="1"/>
  <c r="G6" i="1"/>
  <c r="H6" i="1"/>
  <c r="I6" i="1"/>
  <c r="J6" i="1"/>
  <c r="K6" i="1"/>
  <c r="C10" i="2"/>
  <c r="B10" i="2"/>
  <c r="C11" i="1"/>
  <c r="D11" i="1"/>
  <c r="E11" i="1"/>
  <c r="F11" i="1"/>
  <c r="G11" i="1"/>
  <c r="H11" i="1"/>
  <c r="I11" i="1"/>
  <c r="J11" i="1"/>
  <c r="K11" i="1"/>
  <c r="C9" i="2"/>
  <c r="B9" i="2"/>
  <c r="C7" i="1"/>
  <c r="D7" i="1"/>
  <c r="E7" i="1"/>
  <c r="F7" i="1"/>
  <c r="G7" i="1"/>
  <c r="H7" i="1"/>
  <c r="I7" i="1"/>
  <c r="J7" i="1"/>
  <c r="K7" i="1"/>
  <c r="C8" i="2"/>
  <c r="B8" i="2"/>
  <c r="C14" i="1"/>
  <c r="D14" i="1"/>
  <c r="E14" i="1"/>
  <c r="F14" i="1"/>
  <c r="G14" i="1"/>
  <c r="H14" i="1"/>
  <c r="I14" i="1"/>
  <c r="J14" i="1"/>
  <c r="K14" i="1"/>
  <c r="C7" i="2"/>
  <c r="B7" i="2"/>
  <c r="C2" i="1"/>
  <c r="D2" i="1"/>
  <c r="E2" i="1"/>
  <c r="F2" i="1"/>
  <c r="G2" i="1"/>
  <c r="H2" i="1"/>
  <c r="I2" i="1"/>
  <c r="J2" i="1"/>
  <c r="K2" i="1"/>
  <c r="C6" i="2"/>
  <c r="B6" i="2"/>
  <c r="C4" i="1"/>
  <c r="D4" i="1"/>
  <c r="E4" i="1"/>
  <c r="F4" i="1"/>
  <c r="G4" i="1"/>
  <c r="H4" i="1"/>
  <c r="I4" i="1"/>
  <c r="J4" i="1"/>
  <c r="K4" i="1"/>
  <c r="C4" i="2"/>
  <c r="B4" i="2"/>
  <c r="C9" i="1"/>
  <c r="D9" i="1"/>
  <c r="E9" i="1"/>
  <c r="F9" i="1"/>
  <c r="G9" i="1"/>
  <c r="H9" i="1"/>
  <c r="I9" i="1"/>
  <c r="J9" i="1"/>
  <c r="K9" i="1"/>
  <c r="C3" i="2"/>
  <c r="B3" i="2"/>
  <c r="C13" i="1"/>
  <c r="D13" i="1"/>
  <c r="E13" i="1"/>
  <c r="F13" i="1"/>
  <c r="G13" i="1"/>
  <c r="H13" i="1"/>
  <c r="I13" i="1"/>
  <c r="J13" i="1"/>
  <c r="K13" i="1"/>
  <c r="C2" i="2"/>
  <c r="B2" i="2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<sst xmlns="http://schemas.openxmlformats.org/spreadsheetml/2006/main" count="231" uniqueCount="37">
  <si>
    <t>Název</t>
  </si>
  <si>
    <t>URL knihovny</t>
  </si>
  <si>
    <t>Obsah</t>
  </si>
  <si>
    <t>Aktuálnost</t>
  </si>
  <si>
    <t>Design</t>
  </si>
  <si>
    <t>Komunikace</t>
  </si>
  <si>
    <t>Použitelnost</t>
  </si>
  <si>
    <t>Sympatie</t>
  </si>
  <si>
    <t>Přístupnost</t>
  </si>
  <si>
    <t>Koncepce</t>
  </si>
  <si>
    <t>Součet</t>
  </si>
  <si>
    <t>Porotce A</t>
  </si>
  <si>
    <t>Porotce B</t>
  </si>
  <si>
    <t>Porotce C</t>
  </si>
  <si>
    <t>Porotce D</t>
  </si>
  <si>
    <t>Knihovna města Mladá Boleslav</t>
  </si>
  <si>
    <t>Městská knihovna Ústí nad Orlicí</t>
  </si>
  <si>
    <t>Městská knihovna Valašské Meziříčí</t>
  </si>
  <si>
    <t>Město Petřvald - knihovna</t>
  </si>
  <si>
    <t>Národní lékařská knihovna</t>
  </si>
  <si>
    <t>Městská knihovna Fráni Šrámka Sobotka</t>
  </si>
  <si>
    <t>Městská knihovna Děčín</t>
  </si>
  <si>
    <t>Místní knihovna Radotín</t>
  </si>
  <si>
    <t>Městská knihovna Boženy Němcové Domažlice</t>
  </si>
  <si>
    <t>Městská knihovna Znojmo</t>
  </si>
  <si>
    <t>Městská knihovna Nové Město nad Metují</t>
  </si>
  <si>
    <t>Městská knihovna Bílovec</t>
  </si>
  <si>
    <t>Městská knihovna Prachatice</t>
  </si>
  <si>
    <t>Místní knihovna Bolatice</t>
  </si>
  <si>
    <t>Městská knihovna Orlová, příspěvková organizace</t>
  </si>
  <si>
    <t>Zámecká knihovna Mořice</t>
  </si>
  <si>
    <t>Nepostoupila do 2. kola</t>
  </si>
  <si>
    <t>Obecní knihovna Brumovice</t>
  </si>
  <si>
    <t xml:space="preserve">
www.knihovnabrumovice.webk.cz</t>
  </si>
  <si>
    <t>Hodnocení</t>
  </si>
  <si>
    <t>Hodnocení – 4 porotci</t>
  </si>
  <si>
    <t>Vítěz kategorie Nejlepší bezbariérový web knihovny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</si>
</sst>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1155CC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99"/>
        <bgColor rgb="FFFFFF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0" fontId="1" fillId="2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2" fillId="3" borderId="0" xfId="0" applyFont="1" applyFill="1" applyBorder="1"/>
    <xf numFmtId="0" fontId="6" fillId="3" borderId="0" xfId="0" applyFont="1" applyFill="1" applyBorder="1"/>
    <xf numFmtId="4" fontId="2" fillId="3" borderId="0" xfId="0" applyNumberFormat="1" applyFont="1" applyFill="1" applyBorder="1"/>
    <xf numFmtId="4" fontId="1" fillId="3" borderId="0" xfId="0" applyNumberFormat="1" applyFont="1" applyFill="1" applyBorder="1"/>
    <xf numFmtId="0" fontId="1" fillId="3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nihovnabrumovice.webk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6" sqref="B26"/>
    </sheetView>
  </sheetViews>
  <sheetFormatPr defaultColWidth="17.28515625" defaultRowHeight="15" customHeight="1" x14ac:dyDescent="0.2"/>
  <cols>
    <col min="1" max="1" width="42.42578125" customWidth="1"/>
    <col min="2" max="2" width="31.7109375" customWidth="1"/>
    <col min="3" max="3" width="11.85546875" customWidth="1"/>
    <col min="4" max="9" width="10.85546875" customWidth="1"/>
    <col min="10" max="10" width="9.85546875" customWidth="1"/>
    <col min="11" max="11" width="10.85546875" customWidth="1"/>
    <col min="12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f>Obsah!G2</f>
        <v>29.5</v>
      </c>
      <c r="D2" s="6">
        <f>Aktuálnost!G2</f>
        <v>16.5</v>
      </c>
      <c r="E2" s="6">
        <f>Design!G2</f>
        <v>42</v>
      </c>
      <c r="F2" s="6">
        <f>Komunikace!G2</f>
        <v>37</v>
      </c>
      <c r="G2" s="6">
        <f>Použitelnost!G2</f>
        <v>40</v>
      </c>
      <c r="H2" s="6">
        <f>Sympatie!G2</f>
        <v>15</v>
      </c>
      <c r="I2" s="6">
        <f>Přístupnost!D2</f>
        <v>20</v>
      </c>
      <c r="J2" s="6">
        <f>Koncepce!G2</f>
        <v>16.5</v>
      </c>
      <c r="K2" s="2">
        <f t="shared" ref="K2:K17" si="0">SUM(C2:J2)</f>
        <v>216.5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f>Obsah!G3</f>
        <v>30</v>
      </c>
      <c r="D3" s="6">
        <f>Aktuálnost!G3</f>
        <v>15</v>
      </c>
      <c r="E3" s="6">
        <f>Design!G3</f>
        <v>42.5</v>
      </c>
      <c r="F3" s="6">
        <f>Komunikace!G3</f>
        <v>29.5</v>
      </c>
      <c r="G3" s="6">
        <f>Použitelnost!G3</f>
        <v>32</v>
      </c>
      <c r="H3" s="6">
        <f>Sympatie!G3</f>
        <v>13</v>
      </c>
      <c r="I3" s="6">
        <f>Přístupnost!D3</f>
        <v>16</v>
      </c>
      <c r="J3" s="6">
        <f>Koncepce!G3</f>
        <v>11</v>
      </c>
      <c r="K3" s="2">
        <f t="shared" si="0"/>
        <v>189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f>Obsah!G4</f>
        <v>27.5</v>
      </c>
      <c r="D4" s="6">
        <f>Aktuálnost!G4</f>
        <v>16</v>
      </c>
      <c r="E4" s="6">
        <f>Design!G4</f>
        <v>45</v>
      </c>
      <c r="F4" s="6">
        <f>Komunikace!G4</f>
        <v>41.5</v>
      </c>
      <c r="G4" s="6">
        <f>Použitelnost!G4</f>
        <v>43</v>
      </c>
      <c r="H4" s="6">
        <f>Sympatie!G4</f>
        <v>16.5</v>
      </c>
      <c r="I4" s="6">
        <f>Přístupnost!D4</f>
        <v>28</v>
      </c>
      <c r="J4" s="6">
        <f>Koncepce!G4</f>
        <v>16</v>
      </c>
      <c r="K4" s="2">
        <f t="shared" si="0"/>
        <v>233.5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f>Obsah!G5</f>
        <v>26</v>
      </c>
      <c r="D5" s="6">
        <f>Aktuálnost!G5</f>
        <v>15</v>
      </c>
      <c r="E5" s="6">
        <f>Design!G5</f>
        <v>34</v>
      </c>
      <c r="F5" s="6">
        <f>Komunikace!G5</f>
        <v>28.5</v>
      </c>
      <c r="G5" s="6">
        <f>Použitelnost!G5</f>
        <v>37</v>
      </c>
      <c r="H5" s="6">
        <f>Sympatie!G5</f>
        <v>11</v>
      </c>
      <c r="I5" s="6">
        <f>Přístupnost!D5</f>
        <v>28</v>
      </c>
      <c r="J5" s="6">
        <f>Koncepce!G5</f>
        <v>7.5</v>
      </c>
      <c r="K5" s="2">
        <f t="shared" si="0"/>
        <v>187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f>Obsah!G6</f>
        <v>29.5</v>
      </c>
      <c r="D6" s="6">
        <f>Aktuálnost!G6</f>
        <v>15.5</v>
      </c>
      <c r="E6" s="6">
        <f>Design!G6</f>
        <v>30.5</v>
      </c>
      <c r="F6" s="6">
        <f>Komunikace!G6</f>
        <v>31</v>
      </c>
      <c r="G6" s="6">
        <f>Použitelnost!G6</f>
        <v>39</v>
      </c>
      <c r="H6" s="6">
        <f>Sympatie!G6</f>
        <v>11</v>
      </c>
      <c r="I6" s="6">
        <f>Přístupnost!D6</f>
        <v>36</v>
      </c>
      <c r="J6" s="6">
        <f>Koncepce!G6</f>
        <v>2</v>
      </c>
      <c r="K6" s="2">
        <f t="shared" si="0"/>
        <v>194.5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f>Obsah!G7</f>
        <v>26</v>
      </c>
      <c r="D7" s="6">
        <f>Aktuálnost!G7</f>
        <v>18.5</v>
      </c>
      <c r="E7" s="6">
        <f>Design!G7</f>
        <v>33.5</v>
      </c>
      <c r="F7" s="6">
        <f>Komunikace!G7</f>
        <v>34.5</v>
      </c>
      <c r="G7" s="6">
        <f>Použitelnost!G7</f>
        <v>30</v>
      </c>
      <c r="H7" s="6">
        <f>Sympatie!G7</f>
        <v>9.5</v>
      </c>
      <c r="I7" s="6">
        <f>Přístupnost!D7</f>
        <v>36</v>
      </c>
      <c r="J7" s="6">
        <f>Koncepce!G7</f>
        <v>14</v>
      </c>
      <c r="K7" s="2">
        <f t="shared" si="0"/>
        <v>202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f>Obsah!G8</f>
        <v>25.5</v>
      </c>
      <c r="D8" s="6">
        <f>Aktuálnost!G8</f>
        <v>16</v>
      </c>
      <c r="E8" s="6">
        <f>Design!G8</f>
        <v>26</v>
      </c>
      <c r="F8" s="6">
        <f>Komunikace!G8</f>
        <v>30.5</v>
      </c>
      <c r="G8" s="6">
        <f>Použitelnost!G8</f>
        <v>37</v>
      </c>
      <c r="H8" s="6">
        <f>Sympatie!G8</f>
        <v>11.5</v>
      </c>
      <c r="I8" s="6">
        <f>Přístupnost!D8</f>
        <v>24</v>
      </c>
      <c r="J8" s="6">
        <f>Koncepce!G8</f>
        <v>12</v>
      </c>
      <c r="K8" s="2">
        <f t="shared" si="0"/>
        <v>182.5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f>Obsah!G9</f>
        <v>29</v>
      </c>
      <c r="D9" s="6">
        <f>Aktuálnost!G9</f>
        <v>15.5</v>
      </c>
      <c r="E9" s="6">
        <f>Design!G9</f>
        <v>40.5</v>
      </c>
      <c r="F9" s="6">
        <f>Komunikace!G9</f>
        <v>38</v>
      </c>
      <c r="G9" s="6">
        <f>Použitelnost!G9</f>
        <v>45</v>
      </c>
      <c r="H9" s="6">
        <f>Sympatie!G9</f>
        <v>18</v>
      </c>
      <c r="I9" s="6">
        <f>Přístupnost!D9</f>
        <v>32</v>
      </c>
      <c r="J9" s="6">
        <f>Koncepce!G9</f>
        <v>18</v>
      </c>
      <c r="K9" s="2">
        <f t="shared" si="0"/>
        <v>236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f>Obsah!G10</f>
        <v>32</v>
      </c>
      <c r="D10" s="6">
        <f>Aktuálnost!G10</f>
        <v>17</v>
      </c>
      <c r="E10" s="6">
        <f>Design!G10</f>
        <v>34</v>
      </c>
      <c r="F10" s="6">
        <f>Komunikace!G10</f>
        <v>30</v>
      </c>
      <c r="G10" s="6">
        <f>Použitelnost!G10</f>
        <v>42</v>
      </c>
      <c r="H10" s="6">
        <f>Sympatie!G10</f>
        <v>16</v>
      </c>
      <c r="I10" s="6">
        <f>Přístupnost!D10</f>
        <v>36</v>
      </c>
      <c r="J10" s="6">
        <f>Koncepce!G10</f>
        <v>12.5</v>
      </c>
      <c r="K10" s="2">
        <f t="shared" si="0"/>
        <v>219.5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f>Obsah!G11</f>
        <v>27.5</v>
      </c>
      <c r="D11" s="6">
        <f>Aktuálnost!G11</f>
        <v>19</v>
      </c>
      <c r="E11" s="6">
        <f>Design!G11</f>
        <v>35.5</v>
      </c>
      <c r="F11" s="6">
        <f>Komunikace!G11</f>
        <v>36</v>
      </c>
      <c r="G11" s="6">
        <f>Použitelnost!G11</f>
        <v>32.5</v>
      </c>
      <c r="H11" s="6">
        <f>Sympatie!G11</f>
        <v>10</v>
      </c>
      <c r="I11" s="6">
        <f>Přístupnost!D11</f>
        <v>24</v>
      </c>
      <c r="J11" s="6">
        <f>Koncepce!G11</f>
        <v>14</v>
      </c>
      <c r="K11" s="2">
        <f t="shared" si="0"/>
        <v>198.5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f>Obsah!G12</f>
        <v>27</v>
      </c>
      <c r="D12" s="6">
        <f>Aktuálnost!G12</f>
        <v>16</v>
      </c>
      <c r="E12" s="6">
        <f>Design!G12</f>
        <v>32</v>
      </c>
      <c r="F12" s="6">
        <f>Komunikace!G12</f>
        <v>28.5</v>
      </c>
      <c r="G12" s="6">
        <f>Použitelnost!G12</f>
        <v>28.5</v>
      </c>
      <c r="H12" s="6">
        <f>Sympatie!G12</f>
        <v>7.5</v>
      </c>
      <c r="I12" s="6">
        <f>Přístupnost!D12</f>
        <v>24</v>
      </c>
      <c r="J12" s="6">
        <f>Koncepce!G12</f>
        <v>9.5</v>
      </c>
      <c r="K12" s="2">
        <f t="shared" si="0"/>
        <v>173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f>Obsah!G13</f>
        <v>30</v>
      </c>
      <c r="D13" s="6">
        <f>Aktuálnost!G13</f>
        <v>20</v>
      </c>
      <c r="E13" s="6">
        <f>Design!G13</f>
        <v>44</v>
      </c>
      <c r="F13" s="6">
        <f>Komunikace!G13</f>
        <v>37.5</v>
      </c>
      <c r="G13" s="6">
        <f>Použitelnost!G13</f>
        <v>44</v>
      </c>
      <c r="H13" s="6">
        <f>Sympatie!G13</f>
        <v>14.5</v>
      </c>
      <c r="I13" s="6">
        <f>Přístupnost!D13</f>
        <v>32</v>
      </c>
      <c r="J13" s="6">
        <f>Koncepce!G13</f>
        <v>16</v>
      </c>
      <c r="K13" s="2">
        <f t="shared" si="0"/>
        <v>238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f>Obsah!G14</f>
        <v>32</v>
      </c>
      <c r="D14" s="6">
        <f>Aktuálnost!G14</f>
        <v>17</v>
      </c>
      <c r="E14" s="6">
        <f>Design!G14</f>
        <v>31.5</v>
      </c>
      <c r="F14" s="6">
        <f>Komunikace!G14</f>
        <v>31</v>
      </c>
      <c r="G14" s="6">
        <f>Použitelnost!G14</f>
        <v>44</v>
      </c>
      <c r="H14" s="6">
        <f>Sympatie!G14</f>
        <v>14</v>
      </c>
      <c r="I14" s="6">
        <f>Přístupnost!D14</f>
        <v>28</v>
      </c>
      <c r="J14" s="6">
        <f>Koncepce!G14</f>
        <v>14</v>
      </c>
      <c r="K14" s="2">
        <f t="shared" si="0"/>
        <v>211.5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f>Obsah!G15</f>
        <v>25</v>
      </c>
      <c r="D15" s="6">
        <f>Aktuálnost!G15</f>
        <v>16</v>
      </c>
      <c r="E15" s="6">
        <f>Design!G15</f>
        <v>31.5</v>
      </c>
      <c r="F15" s="6">
        <f>Komunikace!G15</f>
        <v>32.5</v>
      </c>
      <c r="G15" s="6">
        <f>Použitelnost!G15</f>
        <v>36</v>
      </c>
      <c r="H15" s="6">
        <f>Sympatie!G15</f>
        <v>9</v>
      </c>
      <c r="I15" s="6">
        <f>Přístupnost!D15</f>
        <v>4</v>
      </c>
      <c r="J15" s="6">
        <f>Koncepce!G15</f>
        <v>12.5</v>
      </c>
      <c r="K15" s="2">
        <f t="shared" si="0"/>
        <v>166.5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f>Obsah!G16</f>
        <v>25.5</v>
      </c>
      <c r="D16" s="6">
        <f>Aktuálnost!G16</f>
        <v>17</v>
      </c>
      <c r="E16" s="6">
        <f>Design!G16</f>
        <v>28</v>
      </c>
      <c r="F16" s="6">
        <f>Komunikace!G16</f>
        <v>26.5</v>
      </c>
      <c r="G16" s="6">
        <f>Použitelnost!G16</f>
        <v>27.5</v>
      </c>
      <c r="H16" s="6">
        <f>Sympatie!G16</f>
        <v>7</v>
      </c>
      <c r="I16" s="6">
        <f>Přístupnost!D16</f>
        <v>20</v>
      </c>
      <c r="J16" s="6">
        <f>Koncepce!G16</f>
        <v>7</v>
      </c>
      <c r="K16" s="2">
        <f t="shared" si="0"/>
        <v>158.5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f>Obsah!G17</f>
        <v>27.5</v>
      </c>
      <c r="D17" s="6">
        <f>Aktuálnost!G17</f>
        <v>18</v>
      </c>
      <c r="E17" s="6">
        <f>Design!G17</f>
        <v>37.5</v>
      </c>
      <c r="F17" s="6">
        <f>Komunikace!G17</f>
        <v>29</v>
      </c>
      <c r="G17" s="6">
        <f>Použitelnost!G17</f>
        <v>34</v>
      </c>
      <c r="H17" s="6">
        <f>Sympatie!G17</f>
        <v>7</v>
      </c>
      <c r="I17" s="6">
        <f>Přístupnost!D17</f>
        <v>12</v>
      </c>
      <c r="J17" s="6">
        <f>Koncepce!G17</f>
        <v>9.5</v>
      </c>
      <c r="K17" s="2">
        <f t="shared" si="0"/>
        <v>174.5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9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0" t="s">
        <v>32</v>
      </c>
      <c r="B23" s="11" t="s">
        <v>33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B2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3" sqref="E13"/>
    </sheetView>
  </sheetViews>
  <sheetFormatPr defaultColWidth="17.28515625" defaultRowHeight="15" customHeight="1" x14ac:dyDescent="0.2"/>
  <cols>
    <col min="1" max="1" width="39.140625" customWidth="1"/>
    <col min="2" max="2" width="25.42578125" customWidth="1"/>
    <col min="3" max="6" width="10.85546875" customWidth="1"/>
    <col min="7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1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16</v>
      </c>
      <c r="B2" s="5" t="str">
        <f>HYPERLINK("http://www.knihovna-uo.cz/","http://www.knihovna-uo.cz")</f>
        <v>http://www.knihovna-uo.cz</v>
      </c>
      <c r="C2" s="2">
        <f>'Celkový přehled'!K13</f>
        <v>238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17</v>
      </c>
      <c r="B3" s="5" t="str">
        <f>HYPERLINK("http://www.mekvalmez.cz/","http://www.mekvalmez.cz")</f>
        <v>http://www.mekvalmez.cz</v>
      </c>
      <c r="C3" s="2">
        <f>'Celkový přehled'!K9</f>
        <v>236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2">
        <f>'Celkový přehled'!K4</f>
        <v>233.5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26</v>
      </c>
      <c r="B5" s="5" t="str">
        <f>HYPERLINK("http://knihovna.kcbilovec.cz/","http://knihovna.kcbilovec.cz/")</f>
        <v>http://knihovna.kcbilovec.cz/</v>
      </c>
      <c r="C5" s="2">
        <f>'Celkový přehled'!K10</f>
        <v>219.5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15</v>
      </c>
      <c r="B6" s="5" t="str">
        <f>HYPERLINK("http://www.kmmb.cz/","http://www.kmmb.cz")</f>
        <v>http://www.kmmb.cz</v>
      </c>
      <c r="C6" s="2">
        <f>'Celkový přehled'!K2</f>
        <v>216.5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20</v>
      </c>
      <c r="B7" s="5" t="str">
        <f>HYPERLINK("http://www.knihovnasobotka.cz/","http://www.knihovnasobotka.cz")</f>
        <v>http://www.knihovnasobotka.cz</v>
      </c>
      <c r="C7" s="2">
        <f>'Celkový přehled'!K14</f>
        <v>211.5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22</v>
      </c>
      <c r="B8" s="5" t="str">
        <f>HYPERLINK("http://www.knihovna-radotin.cz/","http://www.knihovna-radotin.cz")</f>
        <v>http://www.knihovna-radotin.cz</v>
      </c>
      <c r="C8" s="2">
        <f>'Celkový přehled'!K7</f>
        <v>202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24</v>
      </c>
      <c r="B9" s="5" t="str">
        <f>HYPERLINK("http://www.knihovnazn.cz/","http://www.knihovnazn.cz/")</f>
        <v>http://www.knihovnazn.cz/</v>
      </c>
      <c r="C9" s="2">
        <f>'Celkový přehled'!K11</f>
        <v>198.5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23</v>
      </c>
      <c r="B10" s="5" t="str">
        <f>HYPERLINK("http://www.mekbn.cz/","http://www.mekbn.cz")</f>
        <v>http://www.mekbn.cz</v>
      </c>
      <c r="C10" s="2">
        <f>'Celkový přehled'!K6</f>
        <v>194.5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18</v>
      </c>
      <c r="B11" s="5" t="str">
        <f>HYPERLINK("http://petrvald.knihovna.cz/","http://petrvald.knihovna.cz/")</f>
        <v>http://petrvald.knihovna.cz/</v>
      </c>
      <c r="C11" s="2">
        <f>'Celkový přehled'!K3</f>
        <v>189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21</v>
      </c>
      <c r="B12" s="5" t="str">
        <f>HYPERLINK("http://www.dcknihovna.cz/","http://www.dcknihovna.cz")</f>
        <v>http://www.dcknihovna.cz</v>
      </c>
      <c r="C12" s="2">
        <f>'Celkový přehled'!K5</f>
        <v>187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25</v>
      </c>
      <c r="B13" s="5" t="str">
        <f>HYPERLINK("http://knihovnanm.cz/","http://knihovnanm.cz/")</f>
        <v>http://knihovnanm.cz/</v>
      </c>
      <c r="C13" s="2">
        <f>'Celkový přehled'!K8</f>
        <v>182.5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28</v>
      </c>
      <c r="B14" s="5" t="str">
        <f>HYPERLINK("http://www.knihovna.bolatice.cz/","http://www.knihovna.bolatice.cz")</f>
        <v>http://www.knihovna.bolatice.cz</v>
      </c>
      <c r="C14" s="2">
        <f>'Celkový přehled'!K17</f>
        <v>174.5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27</v>
      </c>
      <c r="B15" s="5" t="str">
        <f>HYPERLINK("http://www.knih-pt.cz/","http://www.knih-pt.cz")</f>
        <v>http://www.knih-pt.cz</v>
      </c>
      <c r="C15" s="2">
        <f>'Celkový přehled'!K12</f>
        <v>173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29</v>
      </c>
      <c r="B16" s="5" t="str">
        <f>HYPERLINK("http://www.knihovna-orlova.cz/","http://www.knihovna-orlova.cz")</f>
        <v>http://www.knihovna-orlova.cz</v>
      </c>
      <c r="C16" s="2">
        <f>'Celkový přehled'!K15</f>
        <v>166.5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30</v>
      </c>
      <c r="B17" s="5" t="str">
        <f>HYPERLINK("http://knihovna.morice.cz/","http://knihovna.morice.cz/")</f>
        <v>http://knihovna.morice.cz/</v>
      </c>
      <c r="C17" s="2">
        <f>'Celkový přehled'!K16</f>
        <v>158.5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ortState ref="A2:C17">
    <sortCondition descending="1" ref="C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9" sqref="H9"/>
    </sheetView>
  </sheetViews>
  <sheetFormatPr defaultColWidth="17.28515625" defaultRowHeight="15" customHeight="1" x14ac:dyDescent="0.2"/>
  <cols>
    <col min="1" max="1" width="10.85546875" customWidth="1"/>
    <col min="2" max="2" width="23.7109375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6.5</v>
      </c>
      <c r="D2" s="6">
        <v>7</v>
      </c>
      <c r="E2" s="6">
        <v>8</v>
      </c>
      <c r="F2" s="6">
        <v>8</v>
      </c>
      <c r="G2" s="2">
        <f t="shared" ref="G2:G17" si="0">SUM(C2:F2)</f>
        <v>29.5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8</v>
      </c>
      <c r="D3" s="6">
        <v>7</v>
      </c>
      <c r="E3" s="6">
        <v>8</v>
      </c>
      <c r="F3" s="6">
        <v>7</v>
      </c>
      <c r="G3" s="2">
        <f t="shared" si="0"/>
        <v>30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7">
        <v>6</v>
      </c>
      <c r="D4" s="7">
        <v>7</v>
      </c>
      <c r="E4" s="7">
        <v>6.5</v>
      </c>
      <c r="F4" s="7">
        <v>8</v>
      </c>
      <c r="G4" s="8">
        <f t="shared" si="0"/>
        <v>27.5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6.5</v>
      </c>
      <c r="D5" s="6">
        <v>5</v>
      </c>
      <c r="E5" s="6">
        <v>7.5</v>
      </c>
      <c r="F5" s="6">
        <v>7</v>
      </c>
      <c r="G5" s="2">
        <f t="shared" si="0"/>
        <v>26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7</v>
      </c>
      <c r="D6" s="6">
        <v>7</v>
      </c>
      <c r="E6" s="6">
        <v>7.5</v>
      </c>
      <c r="F6" s="6">
        <v>8</v>
      </c>
      <c r="G6" s="2">
        <f t="shared" si="0"/>
        <v>29.5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7</v>
      </c>
      <c r="D7" s="6">
        <v>7</v>
      </c>
      <c r="E7" s="6">
        <v>7</v>
      </c>
      <c r="F7" s="6">
        <v>5</v>
      </c>
      <c r="G7" s="2">
        <f t="shared" si="0"/>
        <v>26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6.5</v>
      </c>
      <c r="D8" s="6">
        <v>6</v>
      </c>
      <c r="E8" s="6">
        <v>5</v>
      </c>
      <c r="F8" s="6">
        <v>8</v>
      </c>
      <c r="G8" s="2">
        <f t="shared" si="0"/>
        <v>25.5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6.5</v>
      </c>
      <c r="D9" s="6">
        <v>7</v>
      </c>
      <c r="E9" s="6">
        <v>7.5</v>
      </c>
      <c r="F9" s="6">
        <v>8</v>
      </c>
      <c r="G9" s="2">
        <f t="shared" si="0"/>
        <v>29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8</v>
      </c>
      <c r="D10" s="6">
        <v>8</v>
      </c>
      <c r="E10" s="6">
        <v>8</v>
      </c>
      <c r="F10" s="6">
        <v>8</v>
      </c>
      <c r="G10" s="2">
        <f t="shared" si="0"/>
        <v>32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7</v>
      </c>
      <c r="D11" s="6">
        <v>6</v>
      </c>
      <c r="E11" s="6">
        <v>7.5</v>
      </c>
      <c r="F11" s="6">
        <v>7</v>
      </c>
      <c r="G11" s="2">
        <f t="shared" si="0"/>
        <v>27.5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7</v>
      </c>
      <c r="D12" s="6">
        <v>7</v>
      </c>
      <c r="E12" s="6">
        <v>7</v>
      </c>
      <c r="F12" s="6">
        <v>6</v>
      </c>
      <c r="G12" s="2">
        <f t="shared" si="0"/>
        <v>27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7</v>
      </c>
      <c r="D13" s="6">
        <v>8</v>
      </c>
      <c r="E13" s="6">
        <v>7</v>
      </c>
      <c r="F13" s="6">
        <v>8</v>
      </c>
      <c r="G13" s="2">
        <f t="shared" si="0"/>
        <v>30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8</v>
      </c>
      <c r="D14" s="6">
        <v>8</v>
      </c>
      <c r="E14" s="6">
        <v>8</v>
      </c>
      <c r="F14" s="6">
        <v>8</v>
      </c>
      <c r="G14" s="2">
        <f t="shared" si="0"/>
        <v>32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7</v>
      </c>
      <c r="D15" s="6">
        <v>5</v>
      </c>
      <c r="E15" s="6">
        <v>7</v>
      </c>
      <c r="F15" s="7">
        <v>6</v>
      </c>
      <c r="G15" s="2">
        <f t="shared" si="0"/>
        <v>25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6.5</v>
      </c>
      <c r="D16" s="6">
        <v>6</v>
      </c>
      <c r="E16" s="6">
        <v>7</v>
      </c>
      <c r="F16" s="6">
        <v>6</v>
      </c>
      <c r="G16" s="2">
        <f t="shared" si="0"/>
        <v>25.5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7</v>
      </c>
      <c r="D17" s="6">
        <v>6</v>
      </c>
      <c r="E17" s="6">
        <v>7.5</v>
      </c>
      <c r="F17" s="6">
        <v>7</v>
      </c>
      <c r="G17" s="2">
        <f t="shared" si="0"/>
        <v>27.5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 x14ac:dyDescent="0.2"/>
  <cols>
    <col min="1" max="1" width="10.85546875" customWidth="1"/>
    <col min="2" max="2" width="28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3</v>
      </c>
      <c r="D2" s="6">
        <v>4</v>
      </c>
      <c r="E2" s="6">
        <v>3.5</v>
      </c>
      <c r="F2" s="6">
        <v>6</v>
      </c>
      <c r="G2" s="2">
        <f t="shared" ref="G2:G17" si="0">SUM(C2:F2)</f>
        <v>16.5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2</v>
      </c>
      <c r="D3" s="6">
        <v>3</v>
      </c>
      <c r="E3" s="6">
        <v>4</v>
      </c>
      <c r="F3" s="6">
        <v>6</v>
      </c>
      <c r="G3" s="2">
        <f t="shared" si="0"/>
        <v>15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7">
        <v>2</v>
      </c>
      <c r="D4" s="7">
        <v>4</v>
      </c>
      <c r="E4" s="7">
        <v>4</v>
      </c>
      <c r="F4" s="7">
        <v>6</v>
      </c>
      <c r="G4" s="8">
        <f t="shared" si="0"/>
        <v>16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2</v>
      </c>
      <c r="D5" s="6">
        <v>4</v>
      </c>
      <c r="E5" s="6">
        <v>3</v>
      </c>
      <c r="F5" s="6">
        <v>6</v>
      </c>
      <c r="G5" s="2">
        <f t="shared" si="0"/>
        <v>15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2</v>
      </c>
      <c r="D6" s="6">
        <v>4</v>
      </c>
      <c r="E6" s="6">
        <v>3.5</v>
      </c>
      <c r="F6" s="6">
        <v>6</v>
      </c>
      <c r="G6" s="2">
        <f t="shared" si="0"/>
        <v>15.5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7">
        <v>3</v>
      </c>
      <c r="D7" s="7">
        <v>4</v>
      </c>
      <c r="E7" s="7">
        <v>5.5</v>
      </c>
      <c r="F7" s="7">
        <v>6</v>
      </c>
      <c r="G7" s="8">
        <f t="shared" si="0"/>
        <v>18.5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3</v>
      </c>
      <c r="D8" s="6">
        <v>3</v>
      </c>
      <c r="E8" s="6">
        <v>4</v>
      </c>
      <c r="F8" s="6">
        <v>6</v>
      </c>
      <c r="G8" s="2">
        <f t="shared" si="0"/>
        <v>16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2</v>
      </c>
      <c r="D9" s="6">
        <v>4</v>
      </c>
      <c r="E9" s="6">
        <v>3.5</v>
      </c>
      <c r="F9" s="6">
        <v>6</v>
      </c>
      <c r="G9" s="2">
        <f t="shared" si="0"/>
        <v>15.5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7">
        <v>3</v>
      </c>
      <c r="D10" s="7">
        <v>4</v>
      </c>
      <c r="E10" s="7">
        <v>4</v>
      </c>
      <c r="F10" s="7">
        <v>6</v>
      </c>
      <c r="G10" s="8">
        <f t="shared" si="0"/>
        <v>17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3</v>
      </c>
      <c r="D11" s="6">
        <v>4</v>
      </c>
      <c r="E11" s="6">
        <v>6</v>
      </c>
      <c r="F11" s="6">
        <v>6</v>
      </c>
      <c r="G11" s="2">
        <f t="shared" si="0"/>
        <v>19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2</v>
      </c>
      <c r="D12" s="6">
        <v>4</v>
      </c>
      <c r="E12" s="6">
        <v>4</v>
      </c>
      <c r="F12" s="6">
        <v>6</v>
      </c>
      <c r="G12" s="2">
        <f t="shared" si="0"/>
        <v>16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7">
        <v>4</v>
      </c>
      <c r="D13" s="7">
        <v>5</v>
      </c>
      <c r="E13" s="7">
        <v>5</v>
      </c>
      <c r="F13" s="7">
        <v>6</v>
      </c>
      <c r="G13" s="8">
        <f t="shared" si="0"/>
        <v>20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3</v>
      </c>
      <c r="D14" s="6">
        <v>4</v>
      </c>
      <c r="E14" s="6">
        <v>4</v>
      </c>
      <c r="F14" s="6">
        <v>6</v>
      </c>
      <c r="G14" s="2">
        <f t="shared" si="0"/>
        <v>17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3</v>
      </c>
      <c r="D15" s="6">
        <v>3</v>
      </c>
      <c r="E15" s="6">
        <v>4</v>
      </c>
      <c r="F15" s="6">
        <v>6</v>
      </c>
      <c r="G15" s="2">
        <f t="shared" si="0"/>
        <v>16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7">
        <v>4</v>
      </c>
      <c r="D16" s="7">
        <v>4</v>
      </c>
      <c r="E16" s="7">
        <v>3</v>
      </c>
      <c r="F16" s="7">
        <v>6</v>
      </c>
      <c r="G16" s="8">
        <f t="shared" si="0"/>
        <v>17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4</v>
      </c>
      <c r="D17" s="6">
        <v>4</v>
      </c>
      <c r="E17" s="6">
        <v>4</v>
      </c>
      <c r="F17" s="6">
        <v>6</v>
      </c>
      <c r="G17" s="2">
        <f t="shared" si="0"/>
        <v>18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1" sqref="D11"/>
    </sheetView>
  </sheetViews>
  <sheetFormatPr defaultColWidth="17.28515625" defaultRowHeight="15" customHeight="1" x14ac:dyDescent="0.2"/>
  <cols>
    <col min="1" max="1" width="10.85546875" customWidth="1"/>
    <col min="2" max="2" width="29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10</v>
      </c>
      <c r="D2" s="6">
        <v>10</v>
      </c>
      <c r="E2" s="6">
        <v>11</v>
      </c>
      <c r="F2" s="6">
        <v>11</v>
      </c>
      <c r="G2" s="2">
        <f t="shared" ref="G2:G17" si="0">SUM(C2:F2)</f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11</v>
      </c>
      <c r="D3" s="6">
        <v>12</v>
      </c>
      <c r="E3" s="6">
        <v>10.5</v>
      </c>
      <c r="F3" s="6">
        <v>9</v>
      </c>
      <c r="G3" s="2">
        <f t="shared" si="0"/>
        <v>42.5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v>10.5</v>
      </c>
      <c r="D4" s="6">
        <v>12</v>
      </c>
      <c r="E4" s="6">
        <v>10.5</v>
      </c>
      <c r="F4" s="6">
        <v>12</v>
      </c>
      <c r="G4" s="2">
        <f t="shared" si="0"/>
        <v>45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8.5</v>
      </c>
      <c r="D5" s="6">
        <v>9</v>
      </c>
      <c r="E5" s="6">
        <v>7.5</v>
      </c>
      <c r="F5" s="6">
        <v>9</v>
      </c>
      <c r="G5" s="2">
        <f t="shared" si="0"/>
        <v>34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8</v>
      </c>
      <c r="D6" s="6">
        <v>8</v>
      </c>
      <c r="E6" s="6">
        <v>5.5</v>
      </c>
      <c r="F6" s="6">
        <v>9</v>
      </c>
      <c r="G6" s="2">
        <f t="shared" si="0"/>
        <v>30.5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11</v>
      </c>
      <c r="D7" s="6">
        <v>8</v>
      </c>
      <c r="E7" s="6">
        <v>10.5</v>
      </c>
      <c r="F7" s="6">
        <v>4</v>
      </c>
      <c r="G7" s="2">
        <f t="shared" si="0"/>
        <v>33.5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5</v>
      </c>
      <c r="D8" s="6">
        <v>6</v>
      </c>
      <c r="E8" s="6">
        <v>6</v>
      </c>
      <c r="F8" s="6">
        <v>9</v>
      </c>
      <c r="G8" s="2">
        <f t="shared" si="0"/>
        <v>26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9</v>
      </c>
      <c r="D9" s="6">
        <v>10</v>
      </c>
      <c r="E9" s="6">
        <v>9.5</v>
      </c>
      <c r="F9" s="6">
        <v>12</v>
      </c>
      <c r="G9" s="2">
        <f t="shared" si="0"/>
        <v>40.5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9</v>
      </c>
      <c r="D10" s="6">
        <v>8.5</v>
      </c>
      <c r="E10" s="6">
        <v>7.5</v>
      </c>
      <c r="F10" s="6">
        <v>9</v>
      </c>
      <c r="G10" s="2">
        <f t="shared" si="0"/>
        <v>34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10</v>
      </c>
      <c r="D11" s="6">
        <v>10</v>
      </c>
      <c r="E11" s="6">
        <v>9.5</v>
      </c>
      <c r="F11" s="6">
        <v>6</v>
      </c>
      <c r="G11" s="2">
        <f t="shared" si="0"/>
        <v>35.5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10</v>
      </c>
      <c r="D12" s="6">
        <v>9</v>
      </c>
      <c r="E12" s="6">
        <v>9</v>
      </c>
      <c r="F12" s="6">
        <v>4</v>
      </c>
      <c r="G12" s="2">
        <f t="shared" si="0"/>
        <v>32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11</v>
      </c>
      <c r="D13" s="6">
        <v>12</v>
      </c>
      <c r="E13" s="6">
        <v>10</v>
      </c>
      <c r="F13" s="6">
        <v>11</v>
      </c>
      <c r="G13" s="2">
        <f t="shared" si="0"/>
        <v>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5</v>
      </c>
      <c r="D14" s="6">
        <v>9</v>
      </c>
      <c r="E14" s="6">
        <v>6.5</v>
      </c>
      <c r="F14" s="6">
        <v>11</v>
      </c>
      <c r="G14" s="2">
        <f t="shared" si="0"/>
        <v>31.5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8</v>
      </c>
      <c r="D15" s="6">
        <v>8</v>
      </c>
      <c r="E15" s="6">
        <v>8.5</v>
      </c>
      <c r="F15" s="6">
        <v>7</v>
      </c>
      <c r="G15" s="2">
        <f t="shared" si="0"/>
        <v>31.5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8</v>
      </c>
      <c r="D16" s="6">
        <v>7</v>
      </c>
      <c r="E16" s="6">
        <v>6</v>
      </c>
      <c r="F16" s="6">
        <v>7</v>
      </c>
      <c r="G16" s="2">
        <f t="shared" si="0"/>
        <v>28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11</v>
      </c>
      <c r="D17" s="6">
        <v>8</v>
      </c>
      <c r="E17" s="6">
        <v>10.5</v>
      </c>
      <c r="F17" s="6">
        <v>8</v>
      </c>
      <c r="G17" s="2">
        <f t="shared" si="0"/>
        <v>37.5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1" sqref="D11"/>
    </sheetView>
  </sheetViews>
  <sheetFormatPr defaultColWidth="17.28515625" defaultRowHeight="15" customHeight="1" x14ac:dyDescent="0.2"/>
  <cols>
    <col min="1" max="1" width="10.85546875" customWidth="1"/>
    <col min="2" max="2" width="26.7109375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9</v>
      </c>
      <c r="D2" s="6">
        <v>9</v>
      </c>
      <c r="E2" s="6">
        <v>8</v>
      </c>
      <c r="F2" s="6">
        <v>11</v>
      </c>
      <c r="G2" s="2">
        <f t="shared" ref="G2:G17" si="0">SUM(C2:F2)</f>
        <v>37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7</v>
      </c>
      <c r="D3" s="6">
        <v>7</v>
      </c>
      <c r="E3" s="6">
        <v>5.5</v>
      </c>
      <c r="F3" s="6">
        <v>10</v>
      </c>
      <c r="G3" s="2">
        <f t="shared" si="0"/>
        <v>29.5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v>10.5</v>
      </c>
      <c r="D4" s="6">
        <v>11</v>
      </c>
      <c r="E4" s="6">
        <v>9</v>
      </c>
      <c r="F4" s="6">
        <v>11</v>
      </c>
      <c r="G4" s="2">
        <f t="shared" si="0"/>
        <v>41.5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7</v>
      </c>
      <c r="D5" s="6">
        <v>7</v>
      </c>
      <c r="E5" s="6">
        <v>4.5</v>
      </c>
      <c r="F5" s="6">
        <v>10</v>
      </c>
      <c r="G5" s="2">
        <f t="shared" si="0"/>
        <v>28.5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7</v>
      </c>
      <c r="D6" s="6">
        <v>7</v>
      </c>
      <c r="E6" s="6">
        <v>7</v>
      </c>
      <c r="F6" s="6">
        <v>10</v>
      </c>
      <c r="G6" s="2">
        <f t="shared" si="0"/>
        <v>31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9</v>
      </c>
      <c r="D7" s="6">
        <v>9</v>
      </c>
      <c r="E7" s="6">
        <v>7.5</v>
      </c>
      <c r="F7" s="6">
        <v>9</v>
      </c>
      <c r="G7" s="2">
        <f t="shared" si="0"/>
        <v>34.5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7</v>
      </c>
      <c r="D8" s="6">
        <v>7</v>
      </c>
      <c r="E8" s="6">
        <v>6.5</v>
      </c>
      <c r="F8" s="6">
        <v>10</v>
      </c>
      <c r="G8" s="2">
        <f t="shared" si="0"/>
        <v>30.5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9</v>
      </c>
      <c r="D9" s="6">
        <v>9</v>
      </c>
      <c r="E9" s="6">
        <v>9</v>
      </c>
      <c r="F9" s="6">
        <v>11</v>
      </c>
      <c r="G9" s="2">
        <f t="shared" si="0"/>
        <v>38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7</v>
      </c>
      <c r="D10" s="6">
        <v>7.5</v>
      </c>
      <c r="E10" s="6">
        <v>5.5</v>
      </c>
      <c r="F10" s="6">
        <v>10</v>
      </c>
      <c r="G10" s="2">
        <f t="shared" si="0"/>
        <v>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9</v>
      </c>
      <c r="D11" s="6">
        <v>10</v>
      </c>
      <c r="E11" s="6">
        <v>9</v>
      </c>
      <c r="F11" s="6">
        <v>8</v>
      </c>
      <c r="G11" s="2">
        <f t="shared" si="0"/>
        <v>36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8</v>
      </c>
      <c r="D12" s="6">
        <v>7</v>
      </c>
      <c r="E12" s="6">
        <v>5.5</v>
      </c>
      <c r="F12" s="6">
        <v>8</v>
      </c>
      <c r="G12" s="2">
        <f t="shared" si="0"/>
        <v>28.5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9</v>
      </c>
      <c r="D13" s="6">
        <v>10</v>
      </c>
      <c r="E13" s="6">
        <v>8.5</v>
      </c>
      <c r="F13" s="6">
        <v>10</v>
      </c>
      <c r="G13" s="2">
        <f t="shared" si="0"/>
        <v>37.5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7</v>
      </c>
      <c r="D14" s="6">
        <v>7</v>
      </c>
      <c r="E14" s="6">
        <v>7</v>
      </c>
      <c r="F14" s="6">
        <v>10</v>
      </c>
      <c r="G14" s="2">
        <f t="shared" si="0"/>
        <v>31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10</v>
      </c>
      <c r="D15" s="6">
        <v>8</v>
      </c>
      <c r="E15" s="6">
        <v>6.5</v>
      </c>
      <c r="F15" s="6">
        <v>8</v>
      </c>
      <c r="G15" s="2">
        <f t="shared" si="0"/>
        <v>32.5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8</v>
      </c>
      <c r="D16" s="6">
        <v>5</v>
      </c>
      <c r="E16" s="6">
        <v>4.5</v>
      </c>
      <c r="F16" s="6">
        <v>9</v>
      </c>
      <c r="G16" s="2">
        <f t="shared" si="0"/>
        <v>26.5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6</v>
      </c>
      <c r="D17" s="6">
        <v>6</v>
      </c>
      <c r="E17" s="6">
        <v>7</v>
      </c>
      <c r="F17" s="6">
        <v>10</v>
      </c>
      <c r="G17" s="2">
        <f t="shared" si="0"/>
        <v>29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0" sqref="D10"/>
    </sheetView>
  </sheetViews>
  <sheetFormatPr defaultColWidth="17.28515625" defaultRowHeight="15" customHeight="1" x14ac:dyDescent="0.2"/>
  <cols>
    <col min="1" max="1" width="10.85546875" customWidth="1"/>
    <col min="2" max="2" width="27.42578125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10.5</v>
      </c>
      <c r="D2" s="6">
        <v>8</v>
      </c>
      <c r="E2" s="6">
        <v>10.5</v>
      </c>
      <c r="F2" s="6">
        <v>11</v>
      </c>
      <c r="G2" s="2">
        <f t="shared" ref="G2:G17" si="0">SUM(C2:F2)</f>
        <v>40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10.5</v>
      </c>
      <c r="D3" s="6">
        <v>7</v>
      </c>
      <c r="E3" s="6">
        <v>6.5</v>
      </c>
      <c r="F3" s="6">
        <v>8</v>
      </c>
      <c r="G3" s="2">
        <f t="shared" si="0"/>
        <v>32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v>10</v>
      </c>
      <c r="D4" s="6">
        <v>10</v>
      </c>
      <c r="E4" s="6">
        <v>11</v>
      </c>
      <c r="F4" s="6">
        <v>12</v>
      </c>
      <c r="G4" s="2">
        <f t="shared" si="0"/>
        <v>43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8.5</v>
      </c>
      <c r="D5" s="6">
        <v>9</v>
      </c>
      <c r="E5" s="6">
        <v>10.5</v>
      </c>
      <c r="F5" s="6">
        <v>9</v>
      </c>
      <c r="G5" s="2">
        <f t="shared" si="0"/>
        <v>37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9.5</v>
      </c>
      <c r="D6" s="6">
        <v>10</v>
      </c>
      <c r="E6" s="6">
        <v>9.5</v>
      </c>
      <c r="F6" s="6">
        <v>10</v>
      </c>
      <c r="G6" s="2">
        <f t="shared" si="0"/>
        <v>39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7.5</v>
      </c>
      <c r="D7" s="6">
        <v>8</v>
      </c>
      <c r="E7" s="6">
        <v>7.5</v>
      </c>
      <c r="F7" s="6">
        <v>7</v>
      </c>
      <c r="G7" s="2">
        <f t="shared" si="0"/>
        <v>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10.5</v>
      </c>
      <c r="D8" s="6">
        <v>8</v>
      </c>
      <c r="E8" s="6">
        <v>9.5</v>
      </c>
      <c r="F8" s="6">
        <v>9</v>
      </c>
      <c r="G8" s="2">
        <f t="shared" si="0"/>
        <v>37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11</v>
      </c>
      <c r="D9" s="6">
        <v>11</v>
      </c>
      <c r="E9" s="6">
        <v>11</v>
      </c>
      <c r="F9" s="6">
        <v>12</v>
      </c>
      <c r="G9" s="2">
        <f t="shared" si="0"/>
        <v>45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11</v>
      </c>
      <c r="D10" s="6">
        <v>10.5</v>
      </c>
      <c r="E10" s="6">
        <v>10.5</v>
      </c>
      <c r="F10" s="6">
        <v>10</v>
      </c>
      <c r="G10" s="2">
        <f t="shared" si="0"/>
        <v>42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6.5</v>
      </c>
      <c r="D11" s="6">
        <v>9</v>
      </c>
      <c r="E11" s="6">
        <v>9</v>
      </c>
      <c r="F11" s="6">
        <v>8</v>
      </c>
      <c r="G11" s="2">
        <f t="shared" si="0"/>
        <v>32.5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9.5</v>
      </c>
      <c r="D12" s="6">
        <v>7</v>
      </c>
      <c r="E12" s="6">
        <v>6</v>
      </c>
      <c r="F12" s="6">
        <v>6</v>
      </c>
      <c r="G12" s="2">
        <f t="shared" si="0"/>
        <v>28.5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11.5</v>
      </c>
      <c r="D13" s="6">
        <v>11</v>
      </c>
      <c r="E13" s="6">
        <v>10.5</v>
      </c>
      <c r="F13" s="6">
        <v>11</v>
      </c>
      <c r="G13" s="2">
        <f t="shared" si="0"/>
        <v>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11.5</v>
      </c>
      <c r="D14" s="6">
        <v>11</v>
      </c>
      <c r="E14" s="6">
        <v>10.5</v>
      </c>
      <c r="F14" s="6">
        <v>11</v>
      </c>
      <c r="G14" s="2">
        <f t="shared" si="0"/>
        <v>44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11</v>
      </c>
      <c r="D15" s="6">
        <v>8</v>
      </c>
      <c r="E15" s="6">
        <v>9</v>
      </c>
      <c r="F15" s="6">
        <v>8</v>
      </c>
      <c r="G15" s="2">
        <f t="shared" si="0"/>
        <v>36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8</v>
      </c>
      <c r="D16" s="6">
        <v>6</v>
      </c>
      <c r="E16" s="6">
        <v>5.5</v>
      </c>
      <c r="F16" s="6">
        <v>8</v>
      </c>
      <c r="G16" s="2">
        <f t="shared" si="0"/>
        <v>27.5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8.5</v>
      </c>
      <c r="D17" s="6">
        <v>8</v>
      </c>
      <c r="E17" s="6">
        <v>8.5</v>
      </c>
      <c r="F17" s="6">
        <v>9</v>
      </c>
      <c r="G17" s="2">
        <f t="shared" si="0"/>
        <v>34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1" sqref="D11"/>
    </sheetView>
  </sheetViews>
  <sheetFormatPr defaultColWidth="17.28515625" defaultRowHeight="15" customHeight="1" x14ac:dyDescent="0.2"/>
  <cols>
    <col min="1" max="1" width="10.85546875" customWidth="1"/>
    <col min="2" max="2" width="25.42578125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3</v>
      </c>
      <c r="D2" s="6">
        <v>3</v>
      </c>
      <c r="E2" s="6">
        <v>4</v>
      </c>
      <c r="F2" s="6">
        <v>5</v>
      </c>
      <c r="G2" s="2">
        <f t="shared" ref="G2:G17" si="0">SUM(C2:F2)</f>
        <v>15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3</v>
      </c>
      <c r="D3" s="6">
        <v>3</v>
      </c>
      <c r="E3" s="6">
        <v>3</v>
      </c>
      <c r="F3" s="6">
        <v>4</v>
      </c>
      <c r="G3" s="2">
        <f t="shared" si="0"/>
        <v>13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v>3</v>
      </c>
      <c r="D4" s="6">
        <v>5</v>
      </c>
      <c r="E4" s="6">
        <v>3.5</v>
      </c>
      <c r="F4" s="6">
        <v>5</v>
      </c>
      <c r="G4" s="2">
        <f t="shared" si="0"/>
        <v>16.5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2</v>
      </c>
      <c r="D5" s="6">
        <v>3</v>
      </c>
      <c r="E5" s="6">
        <v>3</v>
      </c>
      <c r="F5" s="6">
        <v>3</v>
      </c>
      <c r="G5" s="2">
        <f t="shared" si="0"/>
        <v>11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2</v>
      </c>
      <c r="D6" s="6">
        <v>3</v>
      </c>
      <c r="E6" s="6">
        <v>2</v>
      </c>
      <c r="F6" s="6">
        <v>4</v>
      </c>
      <c r="G6" s="2">
        <f t="shared" si="0"/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3</v>
      </c>
      <c r="D7" s="6">
        <v>3</v>
      </c>
      <c r="E7" s="6">
        <v>2.5</v>
      </c>
      <c r="F7" s="6">
        <v>1</v>
      </c>
      <c r="G7" s="2">
        <f t="shared" si="0"/>
        <v>9.5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2</v>
      </c>
      <c r="D8" s="6">
        <v>3</v>
      </c>
      <c r="E8" s="6">
        <v>3.5</v>
      </c>
      <c r="F8" s="6">
        <v>3</v>
      </c>
      <c r="G8" s="2">
        <f t="shared" si="0"/>
        <v>11.5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4</v>
      </c>
      <c r="D9" s="6">
        <v>4</v>
      </c>
      <c r="E9" s="6">
        <v>5</v>
      </c>
      <c r="F9" s="6">
        <v>5</v>
      </c>
      <c r="G9" s="2">
        <f t="shared" si="0"/>
        <v>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5</v>
      </c>
      <c r="D10" s="6">
        <v>4</v>
      </c>
      <c r="E10" s="6">
        <v>4</v>
      </c>
      <c r="F10" s="6">
        <v>3</v>
      </c>
      <c r="G10" s="2">
        <f t="shared" si="0"/>
        <v>16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2</v>
      </c>
      <c r="D11" s="6">
        <v>3</v>
      </c>
      <c r="E11" s="6">
        <v>3</v>
      </c>
      <c r="F11" s="6">
        <v>2</v>
      </c>
      <c r="G11" s="2">
        <f t="shared" si="0"/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2</v>
      </c>
      <c r="D12" s="6">
        <v>3</v>
      </c>
      <c r="E12" s="6">
        <v>2.5</v>
      </c>
      <c r="F12" s="6">
        <v>0</v>
      </c>
      <c r="G12" s="2">
        <f t="shared" si="0"/>
        <v>7.5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3</v>
      </c>
      <c r="D13" s="6">
        <v>4</v>
      </c>
      <c r="E13" s="6">
        <v>3.5</v>
      </c>
      <c r="F13" s="6">
        <v>4</v>
      </c>
      <c r="G13" s="2">
        <f t="shared" si="0"/>
        <v>14.5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3</v>
      </c>
      <c r="D14" s="6">
        <v>3</v>
      </c>
      <c r="E14" s="6">
        <v>4</v>
      </c>
      <c r="F14" s="6">
        <v>4</v>
      </c>
      <c r="G14" s="2">
        <f t="shared" si="0"/>
        <v>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2</v>
      </c>
      <c r="D15" s="6">
        <v>2</v>
      </c>
      <c r="E15" s="6">
        <v>3</v>
      </c>
      <c r="F15" s="6">
        <v>2</v>
      </c>
      <c r="G15" s="2">
        <f t="shared" si="0"/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3</v>
      </c>
      <c r="D16" s="6">
        <v>1</v>
      </c>
      <c r="E16" s="6">
        <v>1</v>
      </c>
      <c r="F16" s="6">
        <v>2</v>
      </c>
      <c r="G16" s="2">
        <f t="shared" si="0"/>
        <v>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1</v>
      </c>
      <c r="D17" s="6">
        <v>1</v>
      </c>
      <c r="E17" s="6">
        <v>2</v>
      </c>
      <c r="F17" s="6">
        <v>3</v>
      </c>
      <c r="G17" s="2">
        <f t="shared" si="0"/>
        <v>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 x14ac:dyDescent="0.2"/>
  <cols>
    <col min="1" max="1" width="10.85546875" customWidth="1"/>
    <col min="2" max="2" width="26" customWidth="1"/>
    <col min="3" max="3" width="17.42578125" customWidth="1"/>
    <col min="4" max="4" width="18.140625" customWidth="1"/>
    <col min="5" max="8" width="10.85546875" customWidth="1"/>
    <col min="9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1" t="s">
        <v>34</v>
      </c>
      <c r="D1" s="1" t="s">
        <v>35</v>
      </c>
      <c r="E1" s="3"/>
      <c r="F1" s="3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5</v>
      </c>
      <c r="D2" s="2">
        <f t="shared" ref="D2:D17" si="0">C2*4</f>
        <v>20</v>
      </c>
      <c r="E2" s="6"/>
      <c r="F2" s="6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4</v>
      </c>
      <c r="D3" s="2">
        <f t="shared" si="0"/>
        <v>16</v>
      </c>
      <c r="E3" s="6"/>
      <c r="F3" s="6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7">
        <v>7</v>
      </c>
      <c r="D4" s="2">
        <f t="shared" si="0"/>
        <v>28</v>
      </c>
      <c r="E4" s="6"/>
      <c r="F4" s="6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7</v>
      </c>
      <c r="D5" s="2">
        <f t="shared" si="0"/>
        <v>28</v>
      </c>
      <c r="E5" s="6"/>
      <c r="F5" s="6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9</v>
      </c>
      <c r="D6" s="2">
        <f t="shared" si="0"/>
        <v>36</v>
      </c>
      <c r="E6" s="6"/>
      <c r="F6" s="6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9</v>
      </c>
      <c r="D7" s="2">
        <f t="shared" si="0"/>
        <v>36</v>
      </c>
      <c r="E7" s="6"/>
      <c r="F7" s="6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6</v>
      </c>
      <c r="D8" s="2">
        <f t="shared" si="0"/>
        <v>24</v>
      </c>
      <c r="E8" s="6"/>
      <c r="F8" s="6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8</v>
      </c>
      <c r="D9" s="2">
        <f t="shared" si="0"/>
        <v>32</v>
      </c>
      <c r="E9" s="6"/>
      <c r="F9" s="6"/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2" t="s">
        <v>26</v>
      </c>
      <c r="B10" s="13" t="str">
        <f>HYPERLINK("http://knihovna.kcbilovec.cz/","http://knihovna.kcbilovec.cz/")</f>
        <v>http://knihovna.kcbilovec.cz/</v>
      </c>
      <c r="C10" s="14">
        <v>9</v>
      </c>
      <c r="D10" s="15">
        <f t="shared" si="0"/>
        <v>36</v>
      </c>
      <c r="E10" s="15" t="s">
        <v>36</v>
      </c>
      <c r="F10" s="14"/>
      <c r="G10" s="16"/>
      <c r="H10" s="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6</v>
      </c>
      <c r="D11" s="2">
        <f t="shared" si="0"/>
        <v>24</v>
      </c>
      <c r="E11" s="6"/>
      <c r="F11" s="6"/>
      <c r="G11" s="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6</v>
      </c>
      <c r="D12" s="2">
        <f t="shared" si="0"/>
        <v>24</v>
      </c>
      <c r="E12" s="6"/>
      <c r="F12" s="6"/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8</v>
      </c>
      <c r="D13" s="2">
        <f t="shared" si="0"/>
        <v>32</v>
      </c>
      <c r="E13" s="6"/>
      <c r="F13" s="6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7</v>
      </c>
      <c r="D14" s="2">
        <f t="shared" si="0"/>
        <v>28</v>
      </c>
      <c r="E14" s="6"/>
      <c r="F14" s="6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1</v>
      </c>
      <c r="D15" s="2">
        <f t="shared" si="0"/>
        <v>4</v>
      </c>
      <c r="E15" s="6"/>
      <c r="F15" s="6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5</v>
      </c>
      <c r="D16" s="2">
        <f t="shared" si="0"/>
        <v>20</v>
      </c>
      <c r="E16" s="6"/>
      <c r="F16" s="6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3</v>
      </c>
      <c r="D17" s="2">
        <f t="shared" si="0"/>
        <v>12</v>
      </c>
      <c r="E17" s="6"/>
      <c r="F17" s="6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1" sqref="D11"/>
    </sheetView>
  </sheetViews>
  <sheetFormatPr defaultColWidth="17.28515625" defaultRowHeight="15" customHeight="1" x14ac:dyDescent="0.2"/>
  <cols>
    <col min="1" max="1" width="10.85546875" customWidth="1"/>
    <col min="2" max="2" width="25.28515625" customWidth="1"/>
    <col min="3" max="7" width="10.85546875" customWidth="1"/>
    <col min="8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3" t="s">
        <v>11</v>
      </c>
      <c r="D1" s="3" t="s">
        <v>12</v>
      </c>
      <c r="E1" s="3" t="s">
        <v>13</v>
      </c>
      <c r="F1" s="3" t="s">
        <v>14</v>
      </c>
      <c r="G1" s="1" t="s">
        <v>10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15</v>
      </c>
      <c r="B2" s="5" t="str">
        <f>HYPERLINK("http://www.kmmb.cz/","http://www.kmmb.cz")</f>
        <v>http://www.kmmb.cz</v>
      </c>
      <c r="C2" s="6">
        <v>5</v>
      </c>
      <c r="D2" s="6">
        <v>5</v>
      </c>
      <c r="E2" s="6">
        <v>2.5</v>
      </c>
      <c r="F2" s="6">
        <v>4</v>
      </c>
      <c r="G2" s="2">
        <f t="shared" ref="G2:G17" si="0">SUM(C2:F2)</f>
        <v>16.5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18</v>
      </c>
      <c r="B3" s="5" t="str">
        <f>HYPERLINK("http://petrvald.knihovna.cz/","http://petrvald.knihovna.cz/")</f>
        <v>http://petrvald.knihovna.cz/</v>
      </c>
      <c r="C3" s="6">
        <v>2</v>
      </c>
      <c r="D3" s="6">
        <v>3</v>
      </c>
      <c r="E3" s="6">
        <v>3</v>
      </c>
      <c r="F3" s="6">
        <v>3</v>
      </c>
      <c r="G3" s="2">
        <f t="shared" si="0"/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19</v>
      </c>
      <c r="B4" s="5" t="str">
        <f>HYPERLINK("http://www.nlk.cz/","http://www.nlk.cz")</f>
        <v>http://www.nlk.cz</v>
      </c>
      <c r="C4" s="6">
        <v>4</v>
      </c>
      <c r="D4" s="6">
        <v>5</v>
      </c>
      <c r="E4" s="6">
        <v>2</v>
      </c>
      <c r="F4" s="6">
        <v>5</v>
      </c>
      <c r="G4" s="2">
        <f t="shared" si="0"/>
        <v>16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21</v>
      </c>
      <c r="B5" s="5" t="str">
        <f>HYPERLINK("http://www.dcknihovna.cz/","http://www.dcknihovna.cz")</f>
        <v>http://www.dcknihovna.cz</v>
      </c>
      <c r="C5" s="6">
        <v>1</v>
      </c>
      <c r="D5" s="6">
        <v>2</v>
      </c>
      <c r="E5" s="6">
        <v>1.5</v>
      </c>
      <c r="F5" s="6">
        <v>3</v>
      </c>
      <c r="G5" s="2">
        <f t="shared" si="0"/>
        <v>7.5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4" t="s">
        <v>23</v>
      </c>
      <c r="B6" s="5" t="str">
        <f>HYPERLINK("http://www.mekbn.cz/","http://www.mekbn.cz")</f>
        <v>http://www.mekbn.cz</v>
      </c>
      <c r="C6" s="6">
        <v>0</v>
      </c>
      <c r="D6" s="6">
        <v>1</v>
      </c>
      <c r="E6" s="6">
        <v>0</v>
      </c>
      <c r="F6" s="6">
        <v>1</v>
      </c>
      <c r="G6" s="2">
        <f t="shared" si="0"/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4" t="s">
        <v>22</v>
      </c>
      <c r="B7" s="5" t="str">
        <f>HYPERLINK("http://www.knihovna-radotin.cz/","http://www.knihovna-radotin.cz")</f>
        <v>http://www.knihovna-radotin.cz</v>
      </c>
      <c r="C7" s="6">
        <v>5</v>
      </c>
      <c r="D7" s="6">
        <v>3</v>
      </c>
      <c r="E7" s="6">
        <v>3</v>
      </c>
      <c r="F7" s="6">
        <v>3</v>
      </c>
      <c r="G7" s="2">
        <f t="shared" si="0"/>
        <v>14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4" t="s">
        <v>25</v>
      </c>
      <c r="B8" s="5" t="str">
        <f>HYPERLINK("http://knihovnanm.cz/","http://knihovnanm.cz/")</f>
        <v>http://knihovnanm.cz/</v>
      </c>
      <c r="C8" s="6">
        <v>3</v>
      </c>
      <c r="D8" s="6">
        <v>4</v>
      </c>
      <c r="E8" s="6">
        <v>2</v>
      </c>
      <c r="F8" s="6">
        <v>3</v>
      </c>
      <c r="G8" s="2">
        <f t="shared" si="0"/>
        <v>12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4" t="s">
        <v>17</v>
      </c>
      <c r="B9" s="5" t="str">
        <f>HYPERLINK("http://www.mekvalmez.cz/","http://www.mekvalmez.cz")</f>
        <v>http://www.mekvalmez.cz</v>
      </c>
      <c r="C9" s="6">
        <v>5</v>
      </c>
      <c r="D9" s="6">
        <v>5</v>
      </c>
      <c r="E9" s="6">
        <v>3</v>
      </c>
      <c r="F9" s="6">
        <v>5</v>
      </c>
      <c r="G9" s="2">
        <f t="shared" si="0"/>
        <v>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26</v>
      </c>
      <c r="B10" s="5" t="str">
        <f>HYPERLINK("http://knihovna.kcbilovec.cz/","http://knihovna.kcbilovec.cz/")</f>
        <v>http://knihovna.kcbilovec.cz/</v>
      </c>
      <c r="C10" s="6">
        <v>4</v>
      </c>
      <c r="D10" s="6">
        <v>3</v>
      </c>
      <c r="E10" s="6">
        <v>1.5</v>
      </c>
      <c r="F10" s="6">
        <v>4</v>
      </c>
      <c r="G10" s="2">
        <f t="shared" si="0"/>
        <v>12.5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24</v>
      </c>
      <c r="B11" s="5" t="str">
        <f>HYPERLINK("http://www.knihovnazn.cz/","http://www.knihovnazn.cz/")</f>
        <v>http://www.knihovnazn.cz/</v>
      </c>
      <c r="C11" s="6">
        <v>4</v>
      </c>
      <c r="D11" s="6">
        <v>4</v>
      </c>
      <c r="E11" s="6">
        <v>3</v>
      </c>
      <c r="F11" s="6">
        <v>3</v>
      </c>
      <c r="G11" s="2">
        <f t="shared" si="0"/>
        <v>14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27</v>
      </c>
      <c r="B12" s="5" t="str">
        <f>HYPERLINK("http://www.knih-pt.cz/","http://www.knih-pt.cz")</f>
        <v>http://www.knih-pt.cz</v>
      </c>
      <c r="C12" s="6">
        <v>3</v>
      </c>
      <c r="D12" s="6">
        <v>3</v>
      </c>
      <c r="E12" s="6">
        <v>1.5</v>
      </c>
      <c r="F12" s="6">
        <v>2</v>
      </c>
      <c r="G12" s="2">
        <f t="shared" si="0"/>
        <v>9.5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16</v>
      </c>
      <c r="B13" s="5" t="str">
        <f>HYPERLINK("http://www.knihovna-uo.cz/","http://www.knihovna-uo.cz")</f>
        <v>http://www.knihovna-uo.cz</v>
      </c>
      <c r="C13" s="6">
        <v>4</v>
      </c>
      <c r="D13" s="6">
        <v>4</v>
      </c>
      <c r="E13" s="6">
        <v>3</v>
      </c>
      <c r="F13" s="6">
        <v>5</v>
      </c>
      <c r="G13" s="2">
        <f t="shared" si="0"/>
        <v>16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4" t="s">
        <v>20</v>
      </c>
      <c r="B14" s="5" t="str">
        <f>HYPERLINK("http://www.knihovnasobotka.cz/","http://www.knihovnasobotka.cz")</f>
        <v>http://www.knihovnasobotka.cz</v>
      </c>
      <c r="C14" s="6">
        <v>3</v>
      </c>
      <c r="D14" s="6">
        <v>4</v>
      </c>
      <c r="E14" s="6">
        <v>3</v>
      </c>
      <c r="F14" s="6">
        <v>4</v>
      </c>
      <c r="G14" s="2">
        <f t="shared" si="0"/>
        <v>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4" t="s">
        <v>29</v>
      </c>
      <c r="B15" s="5" t="str">
        <f>HYPERLINK("http://www.knihovna-orlova.cz/","http://www.knihovna-orlova.cz")</f>
        <v>http://www.knihovna-orlova.cz</v>
      </c>
      <c r="C15" s="6">
        <v>4</v>
      </c>
      <c r="D15" s="6">
        <v>3</v>
      </c>
      <c r="E15" s="6">
        <v>2.5</v>
      </c>
      <c r="F15" s="6">
        <v>3</v>
      </c>
      <c r="G15" s="2">
        <f t="shared" si="0"/>
        <v>12.5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4" t="s">
        <v>30</v>
      </c>
      <c r="B16" s="5" t="str">
        <f>HYPERLINK("http://knihovna.morice.cz/","http://knihovna.morice.cz/")</f>
        <v>http://knihovna.morice.cz/</v>
      </c>
      <c r="C16" s="6">
        <v>3</v>
      </c>
      <c r="D16" s="6">
        <v>2</v>
      </c>
      <c r="E16" s="6">
        <v>0</v>
      </c>
      <c r="F16" s="6">
        <v>2</v>
      </c>
      <c r="G16" s="2">
        <f t="shared" si="0"/>
        <v>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4" t="s">
        <v>28</v>
      </c>
      <c r="B17" s="5" t="str">
        <f>HYPERLINK("http://www.knihovna.bolatice.cz/","http://www.knihovna.bolatice.cz")</f>
        <v>http://www.knihovna.bolatice.cz</v>
      </c>
      <c r="C17" s="6">
        <v>2</v>
      </c>
      <c r="D17" s="6">
        <v>2</v>
      </c>
      <c r="E17" s="6">
        <v>1.5</v>
      </c>
      <c r="F17" s="6">
        <v>4</v>
      </c>
      <c r="G17" s="2">
        <f t="shared" si="0"/>
        <v>9.5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přehled</vt:lpstr>
      <vt:lpstr>Umístění</vt:lpstr>
      <vt:lpstr>Obsah</vt:lpstr>
      <vt:lpstr>Aktuálnost</vt:lpstr>
      <vt:lpstr>Design</vt:lpstr>
      <vt:lpstr>Komunikace</vt:lpstr>
      <vt:lpstr>Použitelnost</vt:lpstr>
      <vt:lpstr>Sympatie</vt:lpstr>
      <vt:lpstr>Přístupnost</vt:lpstr>
      <vt:lpstr>Koncepce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 Vít</dc:creator>
  <cp:lastModifiedBy>Richter Vít</cp:lastModifiedBy>
  <dcterms:created xsi:type="dcterms:W3CDTF">2017-03-28T08:33:49Z</dcterms:created>
  <dcterms:modified xsi:type="dcterms:W3CDTF">2017-03-31T09:58:08Z</dcterms:modified>
</cp:coreProperties>
</file>