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95" windowWidth="15480" windowHeight="10920" activeTab="5"/>
  </bookViews>
  <sheets>
    <sheet name="BezBlindfriendly" sheetId="1" r:id="rId1"/>
    <sheet name="SBlindfriendly" sheetId="2" r:id="rId2"/>
    <sheet name="Blindfriendly" sheetId="3" r:id="rId3"/>
    <sheet name="CelkPořadí" sheetId="4" r:id="rId4"/>
    <sheet name="Veřejnost" sheetId="5" r:id="rId5"/>
    <sheet name="Veřejnost_pořadí" sheetId="6" r:id="rId6"/>
  </sheets>
  <definedNames/>
  <calcPr fullCalcOnLoad="1"/>
</workbook>
</file>

<file path=xl/sharedStrings.xml><?xml version="1.0" encoding="utf-8"?>
<sst xmlns="http://schemas.openxmlformats.org/spreadsheetml/2006/main" count="916" uniqueCount="295">
  <si>
    <t>Název</t>
  </si>
  <si>
    <t>Obec</t>
  </si>
  <si>
    <t>url</t>
  </si>
  <si>
    <t>Aktuálnost</t>
  </si>
  <si>
    <t>Poč. obyv.</t>
  </si>
  <si>
    <t>x</t>
  </si>
  <si>
    <t>22433x</t>
  </si>
  <si>
    <t>29228x</t>
  </si>
  <si>
    <t>24171x</t>
  </si>
  <si>
    <t>315442x</t>
  </si>
  <si>
    <t>61145x</t>
  </si>
  <si>
    <t>80581x</t>
  </si>
  <si>
    <t>28983x</t>
  </si>
  <si>
    <t>16876x</t>
  </si>
  <si>
    <t>27254x</t>
  </si>
  <si>
    <t>19547x</t>
  </si>
  <si>
    <t>15074x</t>
  </si>
  <si>
    <t>3650x</t>
  </si>
  <si>
    <t>160x</t>
  </si>
  <si>
    <t>1900x</t>
  </si>
  <si>
    <t>23653x</t>
  </si>
  <si>
    <t>Obsah</t>
  </si>
  <si>
    <t>Design</t>
  </si>
  <si>
    <t>Poslání</t>
  </si>
  <si>
    <t>Přístupnost</t>
  </si>
  <si>
    <t>Koncepce</t>
  </si>
  <si>
    <t>Součet</t>
  </si>
  <si>
    <t>http://www.kkvysociny.cz</t>
  </si>
  <si>
    <t>Web 2.0</t>
  </si>
  <si>
    <t>Obecní knihovna Bory</t>
  </si>
  <si>
    <t>Krajská knihovna Vysočiny</t>
  </si>
  <si>
    <t>http://www.knihovna-jevicko.cz/</t>
  </si>
  <si>
    <t>Městská knihovna Litvínov</t>
  </si>
  <si>
    <t>Městská knihovna Nové Sedlo</t>
  </si>
  <si>
    <t>Místní knihovna Radotín</t>
  </si>
  <si>
    <t>Městská knihovna Ústí nad Orlicí</t>
  </si>
  <si>
    <t>Masarykova veřejná knihovna Vsetín</t>
  </si>
  <si>
    <t>Městská knihovna Znojmo</t>
  </si>
  <si>
    <t>Obecní knihovna Vřesina</t>
  </si>
  <si>
    <t>http://www.knihzdar.cz/</t>
  </si>
  <si>
    <t>Knihovna města Ostravy</t>
  </si>
  <si>
    <t>Městská knihovna Česká Lípa</t>
  </si>
  <si>
    <t>Městská knihovna Sokolov</t>
  </si>
  <si>
    <t>Obecní knihovna Štěpánkovice</t>
  </si>
  <si>
    <t>Městská knihovna Dačice</t>
  </si>
  <si>
    <t>http://www.knihovna-litvinov.cz</t>
  </si>
  <si>
    <t>Husova knihovna v Říčanech</t>
  </si>
  <si>
    <t>http://knihovna.ricany.cz</t>
  </si>
  <si>
    <t xml:space="preserve">Knihovna Matěje Josefa Sychry, Žďár nad Sázavou </t>
  </si>
  <si>
    <t>Knihovna města Olomouce</t>
  </si>
  <si>
    <t>http://www.kmol.cz</t>
  </si>
  <si>
    <t>http://www.kmo.cz</t>
  </si>
  <si>
    <t>Knihovna Mikulovice</t>
  </si>
  <si>
    <t>http://www.miku.webnode.cz</t>
  </si>
  <si>
    <t>Knihovna Petra Bezurče v Opavě, příspěvková organizace</t>
  </si>
  <si>
    <t>http://www.okpb.cz</t>
  </si>
  <si>
    <t>Krajská knihovna Františka Bartoše ve Zlíně</t>
  </si>
  <si>
    <t>http://www.kfbz.cz</t>
  </si>
  <si>
    <t>http://www.mvk.cz</t>
  </si>
  <si>
    <t>Městská knihovna a infocentrum Dolní Bousov</t>
  </si>
  <si>
    <t>http://www.knihovna.dolnibousov.cz</t>
  </si>
  <si>
    <t>Městská knihovna Benešov</t>
  </si>
  <si>
    <t>http://www.knihovna-benesov.cz</t>
  </si>
  <si>
    <t>Městská knihovna Beroun</t>
  </si>
  <si>
    <t>http://www.knihovnaberoun.cz</t>
  </si>
  <si>
    <t>http://www.knihovna-cl.cz</t>
  </si>
  <si>
    <t>Městská knihovna Česká Třebová</t>
  </si>
  <si>
    <t>http://knihovna.ceska-trebova.cz</t>
  </si>
  <si>
    <t>http://www.mkdac.cz</t>
  </si>
  <si>
    <t>Městská knihovna Dobříš, příspěvková organizace</t>
  </si>
  <si>
    <t>http://www.knihovnadobris.cz</t>
  </si>
  <si>
    <t>Městská knihovna Ervína Špindlera</t>
  </si>
  <si>
    <t>http://www.mk-roudnice.cz</t>
  </si>
  <si>
    <t>Městská knihovna Frýdek-Místek</t>
  </si>
  <si>
    <t>http://www.mkmistek.cz</t>
  </si>
  <si>
    <t>Městská knihovna Hořice</t>
  </si>
  <si>
    <t>http://www.horice.org/knihovna</t>
  </si>
  <si>
    <t>Městská knihovna Hustopeče</t>
  </si>
  <si>
    <t>http://ccv.volny-cas.cz</t>
  </si>
  <si>
    <t>Městská knihovna Choceň</t>
  </si>
  <si>
    <t>http://knihovna.chocen.net</t>
  </si>
  <si>
    <t>Městská knihovna Jaroměř</t>
  </si>
  <si>
    <t>http://www.knihovnajaromer.wbs.cz</t>
  </si>
  <si>
    <t>Městská knihovna Jaroměř - pobočka Josefov</t>
  </si>
  <si>
    <t>http://www.knihovnajosefov.wbs.cz</t>
  </si>
  <si>
    <t>Městská knihovna Jevíčka</t>
  </si>
  <si>
    <t>Městská knihovna Kamenice nad Lipou</t>
  </si>
  <si>
    <t>http://www.knihovnaknl.cz</t>
  </si>
  <si>
    <t>Městská knihovna Kopřivnice</t>
  </si>
  <si>
    <t>http://www.kdk.cz</t>
  </si>
  <si>
    <t>Městská knihovna Kutná Hora</t>
  </si>
  <si>
    <t>http://www.knihovna-kh.cz/</t>
  </si>
  <si>
    <t>Městská knihovna Luhačovice</t>
  </si>
  <si>
    <t>http://www.knihovna-luhacovice.cz</t>
  </si>
  <si>
    <t>http://www.knihovnanovesedlo.cz</t>
  </si>
  <si>
    <t>Městská knihovna Rokycany</t>
  </si>
  <si>
    <t>http://www.rokycany.cz/knihovna.asp?p1=911</t>
  </si>
  <si>
    <t>http://www.mksokolov.cz</t>
  </si>
  <si>
    <t>http://www.knihovna-uo.cz/</t>
  </si>
  <si>
    <t>Městská knihovna v Kralovicích</t>
  </si>
  <si>
    <t>http://www.knihovnakralovice.cz/</t>
  </si>
  <si>
    <t>Městská knihovna Volary</t>
  </si>
  <si>
    <t>http://knihovnavolary.wgz.cz/</t>
  </si>
  <si>
    <t>http://www.knihovnazn.cz/</t>
  </si>
  <si>
    <t>Městská knihovna Žacléř</t>
  </si>
  <si>
    <t>http://knihovna.zacler.cz/</t>
  </si>
  <si>
    <t>Místní knihovna Bolatice</t>
  </si>
  <si>
    <t>http://knihovna.bolatice.cz</t>
  </si>
  <si>
    <t>Místní knihovna Radim u Jičína</t>
  </si>
  <si>
    <t>http://www.knihovnaradim.wz.cz/</t>
  </si>
  <si>
    <t>http://www.knihovna-radotin.cz</t>
  </si>
  <si>
    <t>Místní knihovna Skomelno</t>
  </si>
  <si>
    <t>http://www.knihovnaskomelno.ic.cz</t>
  </si>
  <si>
    <t>Místní knihovna Tuř</t>
  </si>
  <si>
    <t>http://www.knihovnatur.webk.cz</t>
  </si>
  <si>
    <t>Místní knihovna v Pecce</t>
  </si>
  <si>
    <t>http://knihovnapecka.wz.cz/main.html</t>
  </si>
  <si>
    <t>Místní knihovna Vedrovice</t>
  </si>
  <si>
    <t>http://knihovnavedrovice.webk.cz/</t>
  </si>
  <si>
    <t>Moravskoslezská vědecká knihovna v Ostravě, příspěvková organizace</t>
  </si>
  <si>
    <t>http://www.svkos.cz</t>
  </si>
  <si>
    <t>Obecní knihovna Benešov nad Černou</t>
  </si>
  <si>
    <t>http://knihovnabenesovnc.estranky.cz</t>
  </si>
  <si>
    <t>http://www.knihovna.bory.cz</t>
  </si>
  <si>
    <t>Obecní knihovna Branišovice</t>
  </si>
  <si>
    <t>http://www.knihovnabranisovice.webk.cz</t>
  </si>
  <si>
    <t>Obecní knihovna Dobřenice</t>
  </si>
  <si>
    <t>http://www.dobrenice.webk.cz/</t>
  </si>
  <si>
    <t>Obecní knihovna Dymokury</t>
  </si>
  <si>
    <t>http://knihovna-dymokury.webnode.cz</t>
  </si>
  <si>
    <t>Obecní knihovna Chrustenice</t>
  </si>
  <si>
    <t>http://knihovnachrustenice.ic.cz/</t>
  </si>
  <si>
    <t>Obecní knihovna Jindřichovice pod Smrkem</t>
  </si>
  <si>
    <t>http://knihovnajindrichovice.wz.cz</t>
  </si>
  <si>
    <t>Obecní knihovna Obědovice</t>
  </si>
  <si>
    <t>http://www.knihovna.obedovice.cz</t>
  </si>
  <si>
    <t>Obecní knihovna Ořechov</t>
  </si>
  <si>
    <t>http://knihovna-orechov.webnode.cz/</t>
  </si>
  <si>
    <t>Obecní knihovna Sudoměřice u Bechyně</t>
  </si>
  <si>
    <t>http://www.oksudomerice.cz</t>
  </si>
  <si>
    <t>http://www.knihovna.stepankovice.cz</t>
  </si>
  <si>
    <t>http://www.knihovna-vresina.estranky.cz</t>
  </si>
  <si>
    <t>Obecní knihovna Žihle</t>
  </si>
  <si>
    <t>http://knihovna.zihle.cz</t>
  </si>
  <si>
    <t>Severočeská vědecká knihovna v Ústí nad Labem</t>
  </si>
  <si>
    <t>http://www.svkul.cz/</t>
  </si>
  <si>
    <t>Studijní a vědecká knihovna v Hradci Králové</t>
  </si>
  <si>
    <t>http://www.svkhk.cz</t>
  </si>
  <si>
    <t>Základní knihovna v Nové Roli</t>
  </si>
  <si>
    <t>http://www.knihovna.novarole.cz</t>
  </si>
  <si>
    <t>Celkový součet</t>
  </si>
  <si>
    <t>Kategorie</t>
  </si>
  <si>
    <t>Název knihovny</t>
  </si>
  <si>
    <t>URL</t>
  </si>
  <si>
    <t>Celkem</t>
  </si>
  <si>
    <t>www.knihovna-litvinov.cz</t>
  </si>
  <si>
    <t>www.knihovna-uo.cz</t>
  </si>
  <si>
    <t>www.rokycany.cz/knihovna.asp?p1=911</t>
  </si>
  <si>
    <t>www.mkdac.cz</t>
  </si>
  <si>
    <t>http://knihovna.obedovice.cz</t>
  </si>
  <si>
    <t>http://knihovnachrustenice.ic.cz</t>
  </si>
  <si>
    <t>www.knihovnakralovice.cz</t>
  </si>
  <si>
    <t>www.mksokolov.cz</t>
  </si>
  <si>
    <t>www.horice.org/knihovna</t>
  </si>
  <si>
    <t>www.kmol.cz</t>
  </si>
  <si>
    <t>Základní knihovna Nová Role</t>
  </si>
  <si>
    <t>www.knihovna.novarole.cz</t>
  </si>
  <si>
    <t>www.knihovna-radotin.cz</t>
  </si>
  <si>
    <t>Městská knihovna Dobříš</t>
  </si>
  <si>
    <t>www.knihovnadobris.cz</t>
  </si>
  <si>
    <t>www.knihovna-cl.cz</t>
  </si>
  <si>
    <t>www.knihovna-benesov.cz</t>
  </si>
  <si>
    <t>Krajská knihovna Františka Bartoše</t>
  </si>
  <si>
    <t>www.kfbz.cz</t>
  </si>
  <si>
    <t>Knihovna Bolatice</t>
  </si>
  <si>
    <t>www.svkul.cz</t>
  </si>
  <si>
    <t>www.knihovna.stepankovice.cz</t>
  </si>
  <si>
    <t xml:space="preserve">www.oksudomerice.cz </t>
  </si>
  <si>
    <t>Místní knihovna Mikulovice</t>
  </si>
  <si>
    <t>www.miku.webnode.cz</t>
  </si>
  <si>
    <t>www.knihovnazn.cz</t>
  </si>
  <si>
    <t>http://knihovnavolary.wgz.cz</t>
  </si>
  <si>
    <t>Městská knihovna v Jevíčku</t>
  </si>
  <si>
    <t>www.knihovna-jevicko.cz</t>
  </si>
  <si>
    <t>Městská knihovna v Hustopečích</t>
  </si>
  <si>
    <t>Městská knihovna Frýdek Místek</t>
  </si>
  <si>
    <t>www.mkmistek.cz</t>
  </si>
  <si>
    <t>Městská knihovna Ervina Špindlera</t>
  </si>
  <si>
    <t>www.mk-roudnice.cz</t>
  </si>
  <si>
    <t>www.kmo.cz</t>
  </si>
  <si>
    <t>Knihovna Skomelno</t>
  </si>
  <si>
    <t>www.knihovnaskomelno.ic.cz</t>
  </si>
  <si>
    <t>Dolní Bousov</t>
  </si>
  <si>
    <t>www.knihovna.bory.cz</t>
  </si>
  <si>
    <t>Motavskoslezská vědecká knihovna</t>
  </si>
  <si>
    <t>www.svkos.cz</t>
  </si>
  <si>
    <t>http://knihovna.zacler.cz</t>
  </si>
  <si>
    <t>www.knihovnaberoun.cz</t>
  </si>
  <si>
    <t>Knihovna Vřesina</t>
  </si>
  <si>
    <t>www.knihovna-vresina.estranky.cz</t>
  </si>
  <si>
    <t>Knihovna Ořechov</t>
  </si>
  <si>
    <t>http://knihovna-orechov.webnode.cz</t>
  </si>
  <si>
    <t>Knihovna Dymokury</t>
  </si>
  <si>
    <t>Klubovna knihovny Dobřenice</t>
  </si>
  <si>
    <t>www.dobrenice.webk.cz</t>
  </si>
  <si>
    <t>www.knihovna-luhacovice.cz</t>
  </si>
  <si>
    <t>www.knihovna-kh.cz</t>
  </si>
  <si>
    <t>www.kdk.cz</t>
  </si>
  <si>
    <t>www.mvk.cz</t>
  </si>
  <si>
    <t>Knihovna Vedrovice</t>
  </si>
  <si>
    <t>http://knihovnavedrovice.webk.cz</t>
  </si>
  <si>
    <t>knihovna Josefov</t>
  </si>
  <si>
    <t>www.knihovnajosefov.wbs.cz</t>
  </si>
  <si>
    <t>Knihovna Jaromeř</t>
  </si>
  <si>
    <t>www.knihovnajaromer.wbs.cz</t>
  </si>
  <si>
    <t>www.knihovnatur.webk.cz</t>
  </si>
  <si>
    <t>www.knihovnabranisovice.webk.cz</t>
  </si>
  <si>
    <t>Knihovna Petra Bezruče v Opavě</t>
  </si>
  <si>
    <t>www.okpb.cz</t>
  </si>
  <si>
    <t>Knihovna Pecka</t>
  </si>
  <si>
    <t>Knihovna Josefa Matěje Sychry</t>
  </si>
  <si>
    <t>www.knihzdar.cz</t>
  </si>
  <si>
    <t>Hradec Králové</t>
  </si>
  <si>
    <t>www.svkhk.cz</t>
  </si>
  <si>
    <t>Obecní knihovna v Radimi</t>
  </si>
  <si>
    <t>www.knihovnaradim.wz.cz</t>
  </si>
  <si>
    <t>Jindřichovice pod Smrkem</t>
  </si>
  <si>
    <t>Městská knihovna Kameníce nad Lípou</t>
  </si>
  <si>
    <t>www.knihovnaknl.cz</t>
  </si>
  <si>
    <t>Knihovna Nové Sedlo</t>
  </si>
  <si>
    <t>www.knihovnanovesedlo.cz</t>
  </si>
  <si>
    <t>Počet obyvatel</t>
  </si>
  <si>
    <t>Výsledky internetového hlasování Biblioweb 2011</t>
  </si>
  <si>
    <t>Stav k 12. 3. 2011 07:14:07, hlasování ukončeno</t>
  </si>
  <si>
    <t xml:space="preserve">Husova knihovna v Říčanech </t>
  </si>
  <si>
    <t xml:space="preserve">Knihovna města Olomouce </t>
  </si>
  <si>
    <t xml:space="preserve">Knihovna města Ostravy </t>
  </si>
  <si>
    <t xml:space="preserve">Knihovna Mikulovice </t>
  </si>
  <si>
    <t xml:space="preserve">Knihovna Petra Bezurče v Opavě, příspěvková organizace </t>
  </si>
  <si>
    <t xml:space="preserve">Krajská knihovna Františka Bartoše ve Zlíně </t>
  </si>
  <si>
    <t xml:space="preserve">Krajská knihovna Vysočiny </t>
  </si>
  <si>
    <t xml:space="preserve">Masarykova veřejná knihovna Vsetín </t>
  </si>
  <si>
    <t xml:space="preserve">Městská knihovna a infocentrum Dolní Bousov </t>
  </si>
  <si>
    <t xml:space="preserve">Městská knihovna Benešov </t>
  </si>
  <si>
    <t xml:space="preserve">Městská knihovna Beroun </t>
  </si>
  <si>
    <t xml:space="preserve">Městská knihovna Česká Lípa </t>
  </si>
  <si>
    <t xml:space="preserve">Městská knihovna Česká Třebová </t>
  </si>
  <si>
    <t xml:space="preserve">Městská knihovna Dačice </t>
  </si>
  <si>
    <t xml:space="preserve">Městská knihovna Dobříš, příspěvková organizace </t>
  </si>
  <si>
    <t xml:space="preserve">Městská knihovna Frýdek-Místek </t>
  </si>
  <si>
    <t xml:space="preserve">Městská knihovna Hořice </t>
  </si>
  <si>
    <t xml:space="preserve">Městská knihovna Hustopeče </t>
  </si>
  <si>
    <t xml:space="preserve">Městská knihovna Choceň </t>
  </si>
  <si>
    <t xml:space="preserve">Městská knihovna Jevíčka </t>
  </si>
  <si>
    <t xml:space="preserve">Městská knihovna Kamenice nad Lipou </t>
  </si>
  <si>
    <t xml:space="preserve">Městská knihovna Kopřivnice </t>
  </si>
  <si>
    <t xml:space="preserve">Městská knihovna Kutná Hora </t>
  </si>
  <si>
    <t xml:space="preserve">Městská knihovna Litvínov </t>
  </si>
  <si>
    <t xml:space="preserve">Městská knihovna Luhačovice </t>
  </si>
  <si>
    <t xml:space="preserve">Městská knihovna Nové Sedlo </t>
  </si>
  <si>
    <t xml:space="preserve">Městská knihovna Rokycany </t>
  </si>
  <si>
    <t xml:space="preserve">Městská knihovna Sokolov </t>
  </si>
  <si>
    <t xml:space="preserve">Městská knihovna Ústí nad Orlicí </t>
  </si>
  <si>
    <t xml:space="preserve">Městská knihovna v Kralovicích </t>
  </si>
  <si>
    <t xml:space="preserve">Městská knihovna Znojmo </t>
  </si>
  <si>
    <t xml:space="preserve">Městská knihovna Žacléř </t>
  </si>
  <si>
    <t xml:space="preserve">Místní knihovna Bolatice </t>
  </si>
  <si>
    <t xml:space="preserve">Místní knihovna Radim u Jičína </t>
  </si>
  <si>
    <t xml:space="preserve">Místní knihovna Radotín </t>
  </si>
  <si>
    <t xml:space="preserve">Místní knihovna Skomelno </t>
  </si>
  <si>
    <t xml:space="preserve">Místní knihovna Tuř </t>
  </si>
  <si>
    <t xml:space="preserve">Místní knihovna v Pecce </t>
  </si>
  <si>
    <t xml:space="preserve">Místní knihovna Vedrovice </t>
  </si>
  <si>
    <t xml:space="preserve">Moravskoslezská vědecká knihovna v Ostravě, příspěvková organizace </t>
  </si>
  <si>
    <t xml:space="preserve">Obecní knihovna Benešov nad Černou </t>
  </si>
  <si>
    <t xml:space="preserve">Obecní knihovna Bory </t>
  </si>
  <si>
    <t xml:space="preserve">Obecní knihovna Branišovice </t>
  </si>
  <si>
    <t xml:space="preserve">Obecní knihovna Dobřenice </t>
  </si>
  <si>
    <t xml:space="preserve">Obecní knihovna Dymokury </t>
  </si>
  <si>
    <t xml:space="preserve">Obecní knihovna Chrustenice </t>
  </si>
  <si>
    <t xml:space="preserve">Obecní knihovna Obědovice </t>
  </si>
  <si>
    <t xml:space="preserve">Obecní knihovna Ořechov </t>
  </si>
  <si>
    <t xml:space="preserve">Obecní knihovna Sudoměřice u Bechyně </t>
  </si>
  <si>
    <t xml:space="preserve">Obecní knihovna Štěpánkovice </t>
  </si>
  <si>
    <t xml:space="preserve">Obecní knihovna Vřesina </t>
  </si>
  <si>
    <t xml:space="preserve">Obecní knihovna Žihle </t>
  </si>
  <si>
    <t xml:space="preserve">Severočeská vědecká knihovna v Ústí nad Labem </t>
  </si>
  <si>
    <t xml:space="preserve">Studijní a vědecká knihovna v Hradci Králové </t>
  </si>
  <si>
    <t xml:space="preserve">Základní knihovna v Nové Roli </t>
  </si>
  <si>
    <t>Celkový počet hlasujících</t>
  </si>
  <si>
    <t xml:space="preserve">Knihovna Petra Bezruče v Opavě, příspěvková organizace </t>
  </si>
  <si>
    <t>Knihovna Petra Bezruče v Opavě, příspěvková organizace</t>
  </si>
  <si>
    <t>1. hodnotitel</t>
  </si>
  <si>
    <t>2. hodnotitel</t>
  </si>
  <si>
    <t>3. hodnotitel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</si>
</sst>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0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0" fontId="5" fillId="0" borderId="0" xfId="0" applyFont="1" applyAlignment="1">
      <alignment/>
    </xf>
    <xf numFmtId="167" fontId="3" fillId="4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24" borderId="0" xfId="37" applyFill="1" applyAlignment="1" applyProtection="1">
      <alignment/>
      <protection/>
    </xf>
    <xf numFmtId="167" fontId="3" fillId="4" borderId="0" xfId="0" applyNumberFormat="1" applyFont="1" applyFill="1" applyAlignment="1">
      <alignment/>
    </xf>
    <xf numFmtId="167" fontId="0" fillId="4" borderId="0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67" fontId="0" fillId="4" borderId="0" xfId="0" applyNumberFormat="1" applyFill="1" applyAlignment="1">
      <alignment/>
    </xf>
    <xf numFmtId="167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67" fontId="0" fillId="24" borderId="10" xfId="0" applyNumberFormat="1" applyFont="1" applyFill="1" applyBorder="1" applyAlignment="1">
      <alignment/>
    </xf>
    <xf numFmtId="167" fontId="3" fillId="24" borderId="10" xfId="0" applyNumberFormat="1" applyFont="1" applyFill="1" applyBorder="1" applyAlignment="1">
      <alignment/>
    </xf>
    <xf numFmtId="167" fontId="3" fillId="4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4" borderId="11" xfId="0" applyNumberFormat="1" applyFont="1" applyFill="1" applyBorder="1" applyAlignment="1">
      <alignment/>
    </xf>
    <xf numFmtId="167" fontId="0" fillId="24" borderId="0" xfId="0" applyNumberFormat="1" applyFont="1" applyFill="1" applyBorder="1" applyAlignment="1">
      <alignment/>
    </xf>
    <xf numFmtId="167" fontId="3" fillId="24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24" borderId="0" xfId="0" applyFill="1" applyAlignment="1">
      <alignment vertical="center"/>
    </xf>
    <xf numFmtId="0" fontId="1" fillId="0" borderId="0" xfId="37" applyAlignment="1" applyProtection="1">
      <alignment vertical="center"/>
      <protection/>
    </xf>
    <xf numFmtId="2" fontId="4" fillId="24" borderId="0" xfId="0" applyNumberFormat="1" applyFont="1" applyFill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23" fillId="0" borderId="0" xfId="37" applyFont="1" applyAlignment="1" applyProtection="1">
      <alignment vertical="center"/>
      <protection/>
    </xf>
    <xf numFmtId="2" fontId="4" fillId="21" borderId="0" xfId="0" applyNumberFormat="1" applyFont="1" applyFill="1" applyAlignment="1">
      <alignment/>
    </xf>
    <xf numFmtId="167" fontId="3" fillId="0" borderId="10" xfId="0" applyNumberFormat="1" applyFont="1" applyBorder="1" applyAlignment="1">
      <alignment/>
    </xf>
    <xf numFmtId="167" fontId="0" fillId="24" borderId="0" xfId="0" applyNumberFormat="1" applyFont="1" applyFill="1" applyAlignment="1">
      <alignment/>
    </xf>
    <xf numFmtId="167" fontId="3" fillId="24" borderId="0" xfId="0" applyNumberFormat="1" applyFont="1" applyFill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nihzdar.cz/" TargetMode="External" /><Relationship Id="rId2" Type="http://schemas.openxmlformats.org/officeDocument/2006/relationships/hyperlink" Target="http://www.kmol.cz/" TargetMode="External" /><Relationship Id="rId3" Type="http://schemas.openxmlformats.org/officeDocument/2006/relationships/hyperlink" Target="http://www.miku.webnode.cz/" TargetMode="External" /><Relationship Id="rId4" Type="http://schemas.openxmlformats.org/officeDocument/2006/relationships/hyperlink" Target="http://www.okpb.cz/" TargetMode="External" /><Relationship Id="rId5" Type="http://schemas.openxmlformats.org/officeDocument/2006/relationships/hyperlink" Target="http://www.mvk.cz/" TargetMode="External" /><Relationship Id="rId6" Type="http://schemas.openxmlformats.org/officeDocument/2006/relationships/hyperlink" Target="http://www.knihovna-cl.cz/" TargetMode="External" /><Relationship Id="rId7" Type="http://schemas.openxmlformats.org/officeDocument/2006/relationships/hyperlink" Target="http://www.mkdac.cz/" TargetMode="External" /><Relationship Id="rId8" Type="http://schemas.openxmlformats.org/officeDocument/2006/relationships/hyperlink" Target="http://www.knihovnadobris.cz/" TargetMode="External" /><Relationship Id="rId9" Type="http://schemas.openxmlformats.org/officeDocument/2006/relationships/hyperlink" Target="http://www.mk-roudnice.cz/" TargetMode="External" /><Relationship Id="rId10" Type="http://schemas.openxmlformats.org/officeDocument/2006/relationships/hyperlink" Target="http://www.mkmistek.cz/" TargetMode="External" /><Relationship Id="rId11" Type="http://schemas.openxmlformats.org/officeDocument/2006/relationships/hyperlink" Target="http://www.horice.org/knihovna" TargetMode="External" /><Relationship Id="rId12" Type="http://schemas.openxmlformats.org/officeDocument/2006/relationships/hyperlink" Target="http://knihovna.chocen.net/" TargetMode="External" /><Relationship Id="rId13" Type="http://schemas.openxmlformats.org/officeDocument/2006/relationships/hyperlink" Target="http://www.knihovnajaromer.wbs.cz/" TargetMode="External" /><Relationship Id="rId14" Type="http://schemas.openxmlformats.org/officeDocument/2006/relationships/hyperlink" Target="http://www.knihovnajosefov.wbs.cz/" TargetMode="External" /><Relationship Id="rId15" Type="http://schemas.openxmlformats.org/officeDocument/2006/relationships/hyperlink" Target="http://www.knihovnaknl.cz/" TargetMode="External" /><Relationship Id="rId16" Type="http://schemas.openxmlformats.org/officeDocument/2006/relationships/hyperlink" Target="http://www.kdk.cz/" TargetMode="External" /><Relationship Id="rId17" Type="http://schemas.openxmlformats.org/officeDocument/2006/relationships/hyperlink" Target="http://www.knihovna-litvinov.cz/" TargetMode="External" /><Relationship Id="rId18" Type="http://schemas.openxmlformats.org/officeDocument/2006/relationships/hyperlink" Target="http://www.knihovna-luhacovice.cz/" TargetMode="External" /><Relationship Id="rId19" Type="http://schemas.openxmlformats.org/officeDocument/2006/relationships/hyperlink" Target="http://www.knihovnanovesedlo.cz/" TargetMode="External" /><Relationship Id="rId20" Type="http://schemas.openxmlformats.org/officeDocument/2006/relationships/hyperlink" Target="http://www.mksokolov.cz/" TargetMode="External" /><Relationship Id="rId21" Type="http://schemas.openxmlformats.org/officeDocument/2006/relationships/hyperlink" Target="http://www.knihovna-radotin.cz/" TargetMode="External" /><Relationship Id="rId22" Type="http://schemas.openxmlformats.org/officeDocument/2006/relationships/hyperlink" Target="http://www.knihovnaskomelno.ic.cz/" TargetMode="External" /><Relationship Id="rId23" Type="http://schemas.openxmlformats.org/officeDocument/2006/relationships/hyperlink" Target="http://www.knihovnatur.webk.cz/" TargetMode="External" /><Relationship Id="rId24" Type="http://schemas.openxmlformats.org/officeDocument/2006/relationships/hyperlink" Target="http://knihovnabenesovnc.estranky.cz/" TargetMode="External" /><Relationship Id="rId25" Type="http://schemas.openxmlformats.org/officeDocument/2006/relationships/hyperlink" Target="http://www.knihovnabranisovice.webk.cz/" TargetMode="External" /><Relationship Id="rId26" Type="http://schemas.openxmlformats.org/officeDocument/2006/relationships/hyperlink" Target="http://www.knihovna.obedovice.cz/" TargetMode="External" /><Relationship Id="rId27" Type="http://schemas.openxmlformats.org/officeDocument/2006/relationships/hyperlink" Target="http://www.oksudomerice.cz/" TargetMode="External" /><Relationship Id="rId28" Type="http://schemas.openxmlformats.org/officeDocument/2006/relationships/hyperlink" Target="http://www.knihovna.stepankovice.cz/" TargetMode="External" /><Relationship Id="rId29" Type="http://schemas.openxmlformats.org/officeDocument/2006/relationships/hyperlink" Target="http://www.knihovna.novarole.cz/" TargetMode="External" /><Relationship Id="rId30" Type="http://schemas.openxmlformats.org/officeDocument/2006/relationships/hyperlink" Target="http://knihovna.ricany.cz/" TargetMode="External" /><Relationship Id="rId31" Type="http://schemas.openxmlformats.org/officeDocument/2006/relationships/hyperlink" Target="http://www.kmo.cz/" TargetMode="External" /><Relationship Id="rId32" Type="http://schemas.openxmlformats.org/officeDocument/2006/relationships/hyperlink" Target="http://www.kfbz.cz/" TargetMode="External" /><Relationship Id="rId33" Type="http://schemas.openxmlformats.org/officeDocument/2006/relationships/hyperlink" Target="http://www.kkvysociny.cz/" TargetMode="External" /><Relationship Id="rId34" Type="http://schemas.openxmlformats.org/officeDocument/2006/relationships/hyperlink" Target="http://knihovna.zacler.cz/" TargetMode="External" /><Relationship Id="rId35" Type="http://schemas.openxmlformats.org/officeDocument/2006/relationships/hyperlink" Target="http://www.knihovna.dolnibousov.cz/" TargetMode="External" /><Relationship Id="rId36" Type="http://schemas.openxmlformats.org/officeDocument/2006/relationships/hyperlink" Target="http://www.knihovna-benesov.cz/" TargetMode="External" /><Relationship Id="rId37" Type="http://schemas.openxmlformats.org/officeDocument/2006/relationships/hyperlink" Target="http://www.knihovnaberoun.cz/" TargetMode="External" /><Relationship Id="rId38" Type="http://schemas.openxmlformats.org/officeDocument/2006/relationships/hyperlink" Target="http://ccv.volny-cas.cz/" TargetMode="External" /><Relationship Id="rId39" Type="http://schemas.openxmlformats.org/officeDocument/2006/relationships/hyperlink" Target="http://www.knihovna-jevicko.cz/" TargetMode="External" /><Relationship Id="rId40" Type="http://schemas.openxmlformats.org/officeDocument/2006/relationships/hyperlink" Target="http://knihovna.ceska-trebova.cz/" TargetMode="External" /><Relationship Id="rId41" Type="http://schemas.openxmlformats.org/officeDocument/2006/relationships/hyperlink" Target="http://www.knihovna-kh.cz/" TargetMode="External" /><Relationship Id="rId42" Type="http://schemas.openxmlformats.org/officeDocument/2006/relationships/hyperlink" Target="http://www.rokycany.cz/knihovna.asp?p1=911" TargetMode="External" /><Relationship Id="rId43" Type="http://schemas.openxmlformats.org/officeDocument/2006/relationships/hyperlink" Target="http://www.knihovna-uo.cz/" TargetMode="External" /><Relationship Id="rId44" Type="http://schemas.openxmlformats.org/officeDocument/2006/relationships/hyperlink" Target="http://www.knihovnakralovice.cz/" TargetMode="External" /><Relationship Id="rId45" Type="http://schemas.openxmlformats.org/officeDocument/2006/relationships/hyperlink" Target="http://knihovnavolary.wgz.cz/" TargetMode="External" /><Relationship Id="rId46" Type="http://schemas.openxmlformats.org/officeDocument/2006/relationships/hyperlink" Target="http://www.knihovnazn.cz/" TargetMode="External" /><Relationship Id="rId47" Type="http://schemas.openxmlformats.org/officeDocument/2006/relationships/hyperlink" Target="http://knihovna.bolatice.cz/" TargetMode="External" /><Relationship Id="rId48" Type="http://schemas.openxmlformats.org/officeDocument/2006/relationships/hyperlink" Target="http://www.knihovnaradim.wz.cz/" TargetMode="External" /><Relationship Id="rId49" Type="http://schemas.openxmlformats.org/officeDocument/2006/relationships/hyperlink" Target="http://knihovnapecka.wz.cz/main.html" TargetMode="External" /><Relationship Id="rId50" Type="http://schemas.openxmlformats.org/officeDocument/2006/relationships/hyperlink" Target="http://knihovnavedrovice.webk.cz/" TargetMode="External" /><Relationship Id="rId51" Type="http://schemas.openxmlformats.org/officeDocument/2006/relationships/hyperlink" Target="http://www.svkos.cz/" TargetMode="External" /><Relationship Id="rId52" Type="http://schemas.openxmlformats.org/officeDocument/2006/relationships/hyperlink" Target="http://www.knihovna.bory.cz/" TargetMode="External" /><Relationship Id="rId53" Type="http://schemas.openxmlformats.org/officeDocument/2006/relationships/hyperlink" Target="http://www.dobrenice.webk.cz/" TargetMode="External" /><Relationship Id="rId54" Type="http://schemas.openxmlformats.org/officeDocument/2006/relationships/hyperlink" Target="http://knihovna-dymokury.webnode.cz/" TargetMode="External" /><Relationship Id="rId55" Type="http://schemas.openxmlformats.org/officeDocument/2006/relationships/hyperlink" Target="http://knihovnachrustenice.ic.cz/" TargetMode="External" /><Relationship Id="rId56" Type="http://schemas.openxmlformats.org/officeDocument/2006/relationships/hyperlink" Target="http://knihovnajindrichovice.wz.cz/" TargetMode="External" /><Relationship Id="rId57" Type="http://schemas.openxmlformats.org/officeDocument/2006/relationships/hyperlink" Target="http://knihovna-orechov.webnode.cz/" TargetMode="External" /><Relationship Id="rId58" Type="http://schemas.openxmlformats.org/officeDocument/2006/relationships/hyperlink" Target="http://www.knihovna-vresina.estranky.cz/" TargetMode="External" /><Relationship Id="rId59" Type="http://schemas.openxmlformats.org/officeDocument/2006/relationships/hyperlink" Target="http://knihovna.zihle.cz/" TargetMode="External" /><Relationship Id="rId60" Type="http://schemas.openxmlformats.org/officeDocument/2006/relationships/hyperlink" Target="http://www.svkul.cz/" TargetMode="External" /><Relationship Id="rId61" Type="http://schemas.openxmlformats.org/officeDocument/2006/relationships/hyperlink" Target="http://www.svkhk.cz/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nihzdar.cz/" TargetMode="External" /><Relationship Id="rId2" Type="http://schemas.openxmlformats.org/officeDocument/2006/relationships/hyperlink" Target="http://www.kmol.cz/" TargetMode="External" /><Relationship Id="rId3" Type="http://schemas.openxmlformats.org/officeDocument/2006/relationships/hyperlink" Target="http://www.miku.webnode.cz/" TargetMode="External" /><Relationship Id="rId4" Type="http://schemas.openxmlformats.org/officeDocument/2006/relationships/hyperlink" Target="http://www.okpb.cz/" TargetMode="External" /><Relationship Id="rId5" Type="http://schemas.openxmlformats.org/officeDocument/2006/relationships/hyperlink" Target="http://www.mvk.cz/" TargetMode="External" /><Relationship Id="rId6" Type="http://schemas.openxmlformats.org/officeDocument/2006/relationships/hyperlink" Target="http://www.knihovna-cl.cz/" TargetMode="External" /><Relationship Id="rId7" Type="http://schemas.openxmlformats.org/officeDocument/2006/relationships/hyperlink" Target="http://www.mkdac.cz/" TargetMode="External" /><Relationship Id="rId8" Type="http://schemas.openxmlformats.org/officeDocument/2006/relationships/hyperlink" Target="http://www.knihovnadobris.cz/" TargetMode="External" /><Relationship Id="rId9" Type="http://schemas.openxmlformats.org/officeDocument/2006/relationships/hyperlink" Target="http://www.mk-roudnice.cz/" TargetMode="External" /><Relationship Id="rId10" Type="http://schemas.openxmlformats.org/officeDocument/2006/relationships/hyperlink" Target="http://www.mkmistek.cz/" TargetMode="External" /><Relationship Id="rId11" Type="http://schemas.openxmlformats.org/officeDocument/2006/relationships/hyperlink" Target="http://www.horice.org/knihovna" TargetMode="External" /><Relationship Id="rId12" Type="http://schemas.openxmlformats.org/officeDocument/2006/relationships/hyperlink" Target="http://knihovna.chocen.net/" TargetMode="External" /><Relationship Id="rId13" Type="http://schemas.openxmlformats.org/officeDocument/2006/relationships/hyperlink" Target="http://www.knihovnajaromer.wbs.cz/" TargetMode="External" /><Relationship Id="rId14" Type="http://schemas.openxmlformats.org/officeDocument/2006/relationships/hyperlink" Target="http://www.knihovnajosefov.wbs.cz/" TargetMode="External" /><Relationship Id="rId15" Type="http://schemas.openxmlformats.org/officeDocument/2006/relationships/hyperlink" Target="http://www.knihovnaknl.cz/" TargetMode="External" /><Relationship Id="rId16" Type="http://schemas.openxmlformats.org/officeDocument/2006/relationships/hyperlink" Target="http://www.kdk.cz/" TargetMode="External" /><Relationship Id="rId17" Type="http://schemas.openxmlformats.org/officeDocument/2006/relationships/hyperlink" Target="http://www.knihovna-litvinov.cz/" TargetMode="External" /><Relationship Id="rId18" Type="http://schemas.openxmlformats.org/officeDocument/2006/relationships/hyperlink" Target="http://www.knihovna-luhacovice.cz/" TargetMode="External" /><Relationship Id="rId19" Type="http://schemas.openxmlformats.org/officeDocument/2006/relationships/hyperlink" Target="http://www.knihovnanovesedlo.cz/" TargetMode="External" /><Relationship Id="rId20" Type="http://schemas.openxmlformats.org/officeDocument/2006/relationships/hyperlink" Target="http://www.mksokolov.cz/" TargetMode="External" /><Relationship Id="rId21" Type="http://schemas.openxmlformats.org/officeDocument/2006/relationships/hyperlink" Target="http://www.knihovna-radotin.cz/" TargetMode="External" /><Relationship Id="rId22" Type="http://schemas.openxmlformats.org/officeDocument/2006/relationships/hyperlink" Target="http://www.knihovnaskomelno.ic.cz/" TargetMode="External" /><Relationship Id="rId23" Type="http://schemas.openxmlformats.org/officeDocument/2006/relationships/hyperlink" Target="http://www.knihovnatur.webk.cz/" TargetMode="External" /><Relationship Id="rId24" Type="http://schemas.openxmlformats.org/officeDocument/2006/relationships/hyperlink" Target="http://knihovnabenesovnc.estranky.cz/" TargetMode="External" /><Relationship Id="rId25" Type="http://schemas.openxmlformats.org/officeDocument/2006/relationships/hyperlink" Target="http://www.knihovnabranisovice.webk.cz/" TargetMode="External" /><Relationship Id="rId26" Type="http://schemas.openxmlformats.org/officeDocument/2006/relationships/hyperlink" Target="http://www.knihovna.obedovice.cz/" TargetMode="External" /><Relationship Id="rId27" Type="http://schemas.openxmlformats.org/officeDocument/2006/relationships/hyperlink" Target="http://www.oksudomerice.cz/" TargetMode="External" /><Relationship Id="rId28" Type="http://schemas.openxmlformats.org/officeDocument/2006/relationships/hyperlink" Target="http://www.knihovna.stepankovice.cz/" TargetMode="External" /><Relationship Id="rId29" Type="http://schemas.openxmlformats.org/officeDocument/2006/relationships/hyperlink" Target="http://www.knihovna.novarole.cz/" TargetMode="External" /><Relationship Id="rId30" Type="http://schemas.openxmlformats.org/officeDocument/2006/relationships/hyperlink" Target="http://knihovna.ricany.cz/" TargetMode="External" /><Relationship Id="rId31" Type="http://schemas.openxmlformats.org/officeDocument/2006/relationships/hyperlink" Target="http://www.kmo.cz/" TargetMode="External" /><Relationship Id="rId32" Type="http://schemas.openxmlformats.org/officeDocument/2006/relationships/hyperlink" Target="http://www.kfbz.cz/" TargetMode="External" /><Relationship Id="rId33" Type="http://schemas.openxmlformats.org/officeDocument/2006/relationships/hyperlink" Target="http://www.kkvysociny.cz/" TargetMode="External" /><Relationship Id="rId34" Type="http://schemas.openxmlformats.org/officeDocument/2006/relationships/hyperlink" Target="http://knihovna.zacler.cz/" TargetMode="External" /><Relationship Id="rId35" Type="http://schemas.openxmlformats.org/officeDocument/2006/relationships/hyperlink" Target="http://www.knihovna.dolnibousov.cz/" TargetMode="External" /><Relationship Id="rId36" Type="http://schemas.openxmlformats.org/officeDocument/2006/relationships/hyperlink" Target="http://www.knihovna-benesov.cz/" TargetMode="External" /><Relationship Id="rId37" Type="http://schemas.openxmlformats.org/officeDocument/2006/relationships/hyperlink" Target="http://www.knihovnaberoun.cz/" TargetMode="External" /><Relationship Id="rId38" Type="http://schemas.openxmlformats.org/officeDocument/2006/relationships/hyperlink" Target="http://ccv.volny-cas.cz/" TargetMode="External" /><Relationship Id="rId39" Type="http://schemas.openxmlformats.org/officeDocument/2006/relationships/hyperlink" Target="http://www.knihovna-jevicko.cz/" TargetMode="External" /><Relationship Id="rId40" Type="http://schemas.openxmlformats.org/officeDocument/2006/relationships/hyperlink" Target="http://knihovna.ceska-trebova.cz/" TargetMode="External" /><Relationship Id="rId41" Type="http://schemas.openxmlformats.org/officeDocument/2006/relationships/hyperlink" Target="http://www.knihovna-kh.cz/" TargetMode="External" /><Relationship Id="rId42" Type="http://schemas.openxmlformats.org/officeDocument/2006/relationships/hyperlink" Target="http://www.rokycany.cz/knihovna.asp?p1=911" TargetMode="External" /><Relationship Id="rId43" Type="http://schemas.openxmlformats.org/officeDocument/2006/relationships/hyperlink" Target="http://www.knihovna-uo.cz/" TargetMode="External" /><Relationship Id="rId44" Type="http://schemas.openxmlformats.org/officeDocument/2006/relationships/hyperlink" Target="http://www.knihovnakralovice.cz/" TargetMode="External" /><Relationship Id="rId45" Type="http://schemas.openxmlformats.org/officeDocument/2006/relationships/hyperlink" Target="http://knihovnavolary.wgz.cz/" TargetMode="External" /><Relationship Id="rId46" Type="http://schemas.openxmlformats.org/officeDocument/2006/relationships/hyperlink" Target="http://www.knihovnazn.cz/" TargetMode="External" /><Relationship Id="rId47" Type="http://schemas.openxmlformats.org/officeDocument/2006/relationships/hyperlink" Target="http://knihovna.bolatice.cz/" TargetMode="External" /><Relationship Id="rId48" Type="http://schemas.openxmlformats.org/officeDocument/2006/relationships/hyperlink" Target="http://www.knihovnaradim.wz.cz/" TargetMode="External" /><Relationship Id="rId49" Type="http://schemas.openxmlformats.org/officeDocument/2006/relationships/hyperlink" Target="http://knihovnapecka.wz.cz/main.html" TargetMode="External" /><Relationship Id="rId50" Type="http://schemas.openxmlformats.org/officeDocument/2006/relationships/hyperlink" Target="http://knihovnavedrovice.webk.cz/" TargetMode="External" /><Relationship Id="rId51" Type="http://schemas.openxmlformats.org/officeDocument/2006/relationships/hyperlink" Target="http://www.svkos.cz/" TargetMode="External" /><Relationship Id="rId52" Type="http://schemas.openxmlformats.org/officeDocument/2006/relationships/hyperlink" Target="http://www.knihovna.bory.cz/" TargetMode="External" /><Relationship Id="rId53" Type="http://schemas.openxmlformats.org/officeDocument/2006/relationships/hyperlink" Target="http://www.dobrenice.webk.cz/" TargetMode="External" /><Relationship Id="rId54" Type="http://schemas.openxmlformats.org/officeDocument/2006/relationships/hyperlink" Target="http://knihovna-dymokury.webnode.cz/" TargetMode="External" /><Relationship Id="rId55" Type="http://schemas.openxmlformats.org/officeDocument/2006/relationships/hyperlink" Target="http://knihovnachrustenice.ic.cz/" TargetMode="External" /><Relationship Id="rId56" Type="http://schemas.openxmlformats.org/officeDocument/2006/relationships/hyperlink" Target="http://knihovnajindrichovice.wz.cz/" TargetMode="External" /><Relationship Id="rId57" Type="http://schemas.openxmlformats.org/officeDocument/2006/relationships/hyperlink" Target="http://knihovna-orechov.webnode.cz/" TargetMode="External" /><Relationship Id="rId58" Type="http://schemas.openxmlformats.org/officeDocument/2006/relationships/hyperlink" Target="http://www.knihovna-vresina.estranky.cz/" TargetMode="External" /><Relationship Id="rId59" Type="http://schemas.openxmlformats.org/officeDocument/2006/relationships/hyperlink" Target="http://knihovna.zihle.cz/" TargetMode="External" /><Relationship Id="rId60" Type="http://schemas.openxmlformats.org/officeDocument/2006/relationships/hyperlink" Target="http://www.svkul.cz/" TargetMode="External" /><Relationship Id="rId61" Type="http://schemas.openxmlformats.org/officeDocument/2006/relationships/hyperlink" Target="http://www.svkhk.c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nihovnavedrovice.webk.cz/" TargetMode="External" /><Relationship Id="rId2" Type="http://schemas.openxmlformats.org/officeDocument/2006/relationships/hyperlink" Target="http://knihovnavolary.wgz.cz/" TargetMode="External" /><Relationship Id="rId3" Type="http://schemas.openxmlformats.org/officeDocument/2006/relationships/hyperlink" Target="http://knihovna.obedovice.cz/" TargetMode="External" /><Relationship Id="rId4" Type="http://schemas.openxmlformats.org/officeDocument/2006/relationships/hyperlink" Target="http://www.google.com/url?q=http%3A%2F%2Fwww.knihovna.dolnibousov.cz&amp;sa=D&amp;sntz=1&amp;usg=AFQjCNEMOLHXoZ7C2Lh4OqFEDgB90BeBMg" TargetMode="External" /><Relationship Id="rId5" Type="http://schemas.openxmlformats.org/officeDocument/2006/relationships/hyperlink" Target="http://www.google.com/url?q=http%3A%2F%2Fknihovnajindrichovice.wz.cz&amp;sa=D&amp;sntz=1&amp;usg=AFQjCNFM284OiQ-1-A32sijZYk6lnYw68A" TargetMode="External" /><Relationship Id="rId6" Type="http://schemas.openxmlformats.org/officeDocument/2006/relationships/hyperlink" Target="http://www.svkhk.cz/" TargetMode="External" /><Relationship Id="rId7" Type="http://schemas.openxmlformats.org/officeDocument/2006/relationships/hyperlink" Target="http://www.google.com/url?q=http%3A%2F%2Fwww.knihovna-uo.cz&amp;sa=D&amp;sntz=1&amp;usg=AFQjCNGknzPiH0q1soTYvMN_CLnEmJYdmQ" TargetMode="External" /><Relationship Id="rId8" Type="http://schemas.openxmlformats.org/officeDocument/2006/relationships/hyperlink" Target="http://www.knihovnajaromer.wbs.cz/" TargetMode="External" /><Relationship Id="rId9" Type="http://schemas.openxmlformats.org/officeDocument/2006/relationships/hyperlink" Target="http://www.knihovnajosefov.wbs.cz/" TargetMode="External" /><Relationship Id="rId10" Type="http://schemas.openxmlformats.org/officeDocument/2006/relationships/hyperlink" Target="http://knihovna.bolatice.cz/" TargetMode="External" /><Relationship Id="rId11" Type="http://schemas.openxmlformats.org/officeDocument/2006/relationships/hyperlink" Target="http://www.svkul.cz/" TargetMode="External" /><Relationship Id="rId12" Type="http://schemas.openxmlformats.org/officeDocument/2006/relationships/hyperlink" Target="http://www.knihovna-jevicko.cz/" TargetMode="External" /><Relationship Id="rId13" Type="http://schemas.openxmlformats.org/officeDocument/2006/relationships/hyperlink" Target="http://www.knihovna-kh.cz/" TargetMode="External" /><Relationship Id="rId14" Type="http://schemas.openxmlformats.org/officeDocument/2006/relationships/hyperlink" Target="http://www.svkos.cz/" TargetMode="External" /><Relationship Id="rId15" Type="http://schemas.openxmlformats.org/officeDocument/2006/relationships/hyperlink" Target="http://www.knihovna-vresina.estranky.cz/" TargetMode="External" /><Relationship Id="rId16" Type="http://schemas.openxmlformats.org/officeDocument/2006/relationships/hyperlink" Target="http://www.mvk.cz/" TargetMode="External" /><Relationship Id="rId17" Type="http://schemas.openxmlformats.org/officeDocument/2006/relationships/hyperlink" Target="http://www.knihovna.bory.cz/" TargetMode="External" /><Relationship Id="rId18" Type="http://schemas.openxmlformats.org/officeDocument/2006/relationships/hyperlink" Target="http://www.google.com/url?q=http%3A%2F%2Fwww.dobrenice.webk.cz&amp;sa=D&amp;sntz=1&amp;usg=AFQjCNHMOMnfz-O0d9nBrD8kPBKsFsi6Rg" TargetMode="External" /><Relationship Id="rId19" Type="http://schemas.openxmlformats.org/officeDocument/2006/relationships/hyperlink" Target="http://www.kdk.cz/" TargetMode="External" /><Relationship Id="rId20" Type="http://schemas.openxmlformats.org/officeDocument/2006/relationships/hyperlink" Target="http://www.knihovna.novarole.cz/" TargetMode="External" /><Relationship Id="rId21" Type="http://schemas.openxmlformats.org/officeDocument/2006/relationships/hyperlink" Target="http://www.knihovnanovesedlo.cz/" TargetMode="External" /><Relationship Id="rId22" Type="http://schemas.openxmlformats.org/officeDocument/2006/relationships/hyperlink" Target="http://knihovna.ricany.cz/" TargetMode="External" /><Relationship Id="rId23" Type="http://schemas.openxmlformats.org/officeDocument/2006/relationships/hyperlink" Target="http://www.kmol.cz/" TargetMode="External" /><Relationship Id="rId24" Type="http://schemas.openxmlformats.org/officeDocument/2006/relationships/hyperlink" Target="http://www.knihovnaberoun.cz/" TargetMode="External" /><Relationship Id="rId25" Type="http://schemas.openxmlformats.org/officeDocument/2006/relationships/hyperlink" Target="http://knihovnachrustenice.ic.cz/" TargetMode="External" /><Relationship Id="rId26" Type="http://schemas.openxmlformats.org/officeDocument/2006/relationships/hyperlink" Target="http://knihovnapecka.wz.cz/main.html" TargetMode="External" /><Relationship Id="rId27" Type="http://schemas.openxmlformats.org/officeDocument/2006/relationships/hyperlink" Target="http://www.mkmistek.cz/" TargetMode="External" /><Relationship Id="rId28" Type="http://schemas.openxmlformats.org/officeDocument/2006/relationships/hyperlink" Target="http://www.kkvysociny.cz/" TargetMode="External" /><Relationship Id="rId29" Type="http://schemas.openxmlformats.org/officeDocument/2006/relationships/hyperlink" Target="http://www.mksokolov.cz/" TargetMode="External" /><Relationship Id="rId30" Type="http://schemas.openxmlformats.org/officeDocument/2006/relationships/hyperlink" Target="http://www.knihovna-cl.cz/" TargetMode="External" /><Relationship Id="rId31" Type="http://schemas.openxmlformats.org/officeDocument/2006/relationships/hyperlink" Target="http://www.knihovnaknl.cz/" TargetMode="External" /><Relationship Id="rId32" Type="http://schemas.openxmlformats.org/officeDocument/2006/relationships/hyperlink" Target="http://www.google.com/url?q=http%3A%2F%2Fwww.knihovna-litvinov.cz&amp;sa=D&amp;sntz=1&amp;usg=AFQjCNFLMO2nEnNtExpKdj7pEk6yqNPxEQ" TargetMode="External" /><Relationship Id="rId33" Type="http://schemas.openxmlformats.org/officeDocument/2006/relationships/hyperlink" Target="http://www.kmo.cz/" TargetMode="External" /><Relationship Id="rId34" Type="http://schemas.openxmlformats.org/officeDocument/2006/relationships/hyperlink" Target="http://www.kfbz.cz/" TargetMode="External" /><Relationship Id="rId35" Type="http://schemas.openxmlformats.org/officeDocument/2006/relationships/hyperlink" Target="http://www.knihovnatur.webk.cz/" TargetMode="External" /><Relationship Id="rId36" Type="http://schemas.openxmlformats.org/officeDocument/2006/relationships/hyperlink" Target="http://www.knihovnakralovice.cz/" TargetMode="External" /><Relationship Id="rId37" Type="http://schemas.openxmlformats.org/officeDocument/2006/relationships/hyperlink" Target="http://www.rokycany.cz/knihovna.asp?p1=911" TargetMode="External" /><Relationship Id="rId38" Type="http://schemas.openxmlformats.org/officeDocument/2006/relationships/hyperlink" Target="http://knihovna.ceska-trebova.cz/" TargetMode="External" /><Relationship Id="rId39" Type="http://schemas.openxmlformats.org/officeDocument/2006/relationships/hyperlink" Target="http://knihovna.chocen.net/" TargetMode="External" /><Relationship Id="rId40" Type="http://schemas.openxmlformats.org/officeDocument/2006/relationships/hyperlink" Target="http://www.knihzdar.cz/" TargetMode="External" /><Relationship Id="rId41" Type="http://schemas.openxmlformats.org/officeDocument/2006/relationships/hyperlink" Target="http://www.knihovna-benesov.cz/" TargetMode="External" /><Relationship Id="rId42" Type="http://schemas.openxmlformats.org/officeDocument/2006/relationships/hyperlink" Target="http://www.knihovnazn.cz/" TargetMode="External" /><Relationship Id="rId43" Type="http://schemas.openxmlformats.org/officeDocument/2006/relationships/hyperlink" Target="http://knihovna.zacler.cz/" TargetMode="External" /><Relationship Id="rId44" Type="http://schemas.openxmlformats.org/officeDocument/2006/relationships/hyperlink" Target="http://www.knihovnabranisovice.webk.cz/" TargetMode="External" /><Relationship Id="rId45" Type="http://schemas.openxmlformats.org/officeDocument/2006/relationships/hyperlink" Target="http://knihovna.zihle.cz/" TargetMode="External" /><Relationship Id="rId46" Type="http://schemas.openxmlformats.org/officeDocument/2006/relationships/hyperlink" Target="http://www.google.com/url?q=http%3A%2F%2Fwww.oksudomerice.cz&amp;sa=D&amp;sntz=1&amp;usg=AFQjCNGTVMZNBZoUfxgluJa4Jb9ikAYwkg" TargetMode="External" /><Relationship Id="rId47" Type="http://schemas.openxmlformats.org/officeDocument/2006/relationships/hyperlink" Target="http://www.knihovna-radotin.cz/" TargetMode="External" /><Relationship Id="rId48" Type="http://schemas.openxmlformats.org/officeDocument/2006/relationships/hyperlink" Target="http://www.okpb.cz/" TargetMode="External" /><Relationship Id="rId49" Type="http://schemas.openxmlformats.org/officeDocument/2006/relationships/hyperlink" Target="http://www.horice.org/knihovna" TargetMode="External" /><Relationship Id="rId50" Type="http://schemas.openxmlformats.org/officeDocument/2006/relationships/hyperlink" Target="http://www.knihovnaskomelno.ic.cz/" TargetMode="External" /><Relationship Id="rId51" Type="http://schemas.openxmlformats.org/officeDocument/2006/relationships/hyperlink" Target="http://knihovna-orechov.webnode.cz/" TargetMode="External" /><Relationship Id="rId52" Type="http://schemas.openxmlformats.org/officeDocument/2006/relationships/hyperlink" Target="http://knihovna-dymokury.webnode.cz/" TargetMode="External" /><Relationship Id="rId53" Type="http://schemas.openxmlformats.org/officeDocument/2006/relationships/hyperlink" Target="http://www.miku.webnode.cz/" TargetMode="External" /><Relationship Id="rId54" Type="http://schemas.openxmlformats.org/officeDocument/2006/relationships/hyperlink" Target="http://ccv.volny-cas.cz/" TargetMode="External" /><Relationship Id="rId55" Type="http://schemas.openxmlformats.org/officeDocument/2006/relationships/hyperlink" Target="http://www.mk-roudnice.cz/" TargetMode="External" /><Relationship Id="rId56" Type="http://schemas.openxmlformats.org/officeDocument/2006/relationships/hyperlink" Target="http://www.knihovna-luhacovice.cz/" TargetMode="External" /><Relationship Id="rId57" Type="http://schemas.openxmlformats.org/officeDocument/2006/relationships/hyperlink" Target="http://www.knihovna.stepankovice.cz/" TargetMode="External" /><Relationship Id="rId58" Type="http://schemas.openxmlformats.org/officeDocument/2006/relationships/hyperlink" Target="http://knihovnabenesovnc.estranky.cz/" TargetMode="External" /><Relationship Id="rId59" Type="http://schemas.openxmlformats.org/officeDocument/2006/relationships/hyperlink" Target="http://www.knihovnadobris.cz/" TargetMode="External" /><Relationship Id="rId60" Type="http://schemas.openxmlformats.org/officeDocument/2006/relationships/hyperlink" Target="http://www.knihovnaradim.wz.cz/" TargetMode="External" /><Relationship Id="rId61" Type="http://schemas.openxmlformats.org/officeDocument/2006/relationships/hyperlink" Target="http://www.mkdac.c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nihzdar.cz/" TargetMode="External" /><Relationship Id="rId2" Type="http://schemas.openxmlformats.org/officeDocument/2006/relationships/hyperlink" Target="http://www.kmol.cz/" TargetMode="External" /><Relationship Id="rId3" Type="http://schemas.openxmlformats.org/officeDocument/2006/relationships/hyperlink" Target="http://www.miku.webnode.cz/" TargetMode="External" /><Relationship Id="rId4" Type="http://schemas.openxmlformats.org/officeDocument/2006/relationships/hyperlink" Target="http://www.okpb.cz/" TargetMode="External" /><Relationship Id="rId5" Type="http://schemas.openxmlformats.org/officeDocument/2006/relationships/hyperlink" Target="http://www.mvk.cz/" TargetMode="External" /><Relationship Id="rId6" Type="http://schemas.openxmlformats.org/officeDocument/2006/relationships/hyperlink" Target="http://www.knihovna-cl.cz/" TargetMode="External" /><Relationship Id="rId7" Type="http://schemas.openxmlformats.org/officeDocument/2006/relationships/hyperlink" Target="http://www.mkdac.cz/" TargetMode="External" /><Relationship Id="rId8" Type="http://schemas.openxmlformats.org/officeDocument/2006/relationships/hyperlink" Target="http://www.knihovnadobris.cz/" TargetMode="External" /><Relationship Id="rId9" Type="http://schemas.openxmlformats.org/officeDocument/2006/relationships/hyperlink" Target="http://www.mk-roudnice.cz/" TargetMode="External" /><Relationship Id="rId10" Type="http://schemas.openxmlformats.org/officeDocument/2006/relationships/hyperlink" Target="http://www.mkmistek.cz/" TargetMode="External" /><Relationship Id="rId11" Type="http://schemas.openxmlformats.org/officeDocument/2006/relationships/hyperlink" Target="http://www.horice.org/knihovna" TargetMode="External" /><Relationship Id="rId12" Type="http://schemas.openxmlformats.org/officeDocument/2006/relationships/hyperlink" Target="http://knihovna.chocen.net/" TargetMode="External" /><Relationship Id="rId13" Type="http://schemas.openxmlformats.org/officeDocument/2006/relationships/hyperlink" Target="http://www.knihovnajaromer.wbs.cz/" TargetMode="External" /><Relationship Id="rId14" Type="http://schemas.openxmlformats.org/officeDocument/2006/relationships/hyperlink" Target="http://www.knihovnajosefov.wbs.cz/" TargetMode="External" /><Relationship Id="rId15" Type="http://schemas.openxmlformats.org/officeDocument/2006/relationships/hyperlink" Target="http://www.knihovnaknl.cz/" TargetMode="External" /><Relationship Id="rId16" Type="http://schemas.openxmlformats.org/officeDocument/2006/relationships/hyperlink" Target="http://www.kdk.cz/" TargetMode="External" /><Relationship Id="rId17" Type="http://schemas.openxmlformats.org/officeDocument/2006/relationships/hyperlink" Target="http://www.knihovna-litvinov.cz/" TargetMode="External" /><Relationship Id="rId18" Type="http://schemas.openxmlformats.org/officeDocument/2006/relationships/hyperlink" Target="http://www.knihovna-luhacovice.cz/" TargetMode="External" /><Relationship Id="rId19" Type="http://schemas.openxmlformats.org/officeDocument/2006/relationships/hyperlink" Target="http://www.knihovnanovesedlo.cz/" TargetMode="External" /><Relationship Id="rId20" Type="http://schemas.openxmlformats.org/officeDocument/2006/relationships/hyperlink" Target="http://www.mksokolov.cz/" TargetMode="External" /><Relationship Id="rId21" Type="http://schemas.openxmlformats.org/officeDocument/2006/relationships/hyperlink" Target="http://www.knihovna-radotin.cz/" TargetMode="External" /><Relationship Id="rId22" Type="http://schemas.openxmlformats.org/officeDocument/2006/relationships/hyperlink" Target="http://www.knihovnaskomelno.ic.cz/" TargetMode="External" /><Relationship Id="rId23" Type="http://schemas.openxmlformats.org/officeDocument/2006/relationships/hyperlink" Target="http://www.knihovnatur.webk.cz/" TargetMode="External" /><Relationship Id="rId24" Type="http://schemas.openxmlformats.org/officeDocument/2006/relationships/hyperlink" Target="http://knihovnabenesovnc.estranky.cz/" TargetMode="External" /><Relationship Id="rId25" Type="http://schemas.openxmlformats.org/officeDocument/2006/relationships/hyperlink" Target="http://www.knihovnabranisovice.webk.cz/" TargetMode="External" /><Relationship Id="rId26" Type="http://schemas.openxmlformats.org/officeDocument/2006/relationships/hyperlink" Target="http://www.knihovna.obedovice.cz/" TargetMode="External" /><Relationship Id="rId27" Type="http://schemas.openxmlformats.org/officeDocument/2006/relationships/hyperlink" Target="http://www.oksudomerice.cz/" TargetMode="External" /><Relationship Id="rId28" Type="http://schemas.openxmlformats.org/officeDocument/2006/relationships/hyperlink" Target="http://www.knihovna.stepankovice.cz/" TargetMode="External" /><Relationship Id="rId29" Type="http://schemas.openxmlformats.org/officeDocument/2006/relationships/hyperlink" Target="http://www.knihovna.novarole.cz/" TargetMode="External" /><Relationship Id="rId30" Type="http://schemas.openxmlformats.org/officeDocument/2006/relationships/hyperlink" Target="http://knihovna.ricany.cz/" TargetMode="External" /><Relationship Id="rId31" Type="http://schemas.openxmlformats.org/officeDocument/2006/relationships/hyperlink" Target="http://www.kmo.cz/" TargetMode="External" /><Relationship Id="rId32" Type="http://schemas.openxmlformats.org/officeDocument/2006/relationships/hyperlink" Target="http://www.kfbz.cz/" TargetMode="External" /><Relationship Id="rId33" Type="http://schemas.openxmlformats.org/officeDocument/2006/relationships/hyperlink" Target="http://www.kkvysociny.cz/" TargetMode="External" /><Relationship Id="rId34" Type="http://schemas.openxmlformats.org/officeDocument/2006/relationships/hyperlink" Target="http://knihovna.zacler.cz/" TargetMode="External" /><Relationship Id="rId35" Type="http://schemas.openxmlformats.org/officeDocument/2006/relationships/hyperlink" Target="http://www.knihovna.dolnibousov.cz/" TargetMode="External" /><Relationship Id="rId36" Type="http://schemas.openxmlformats.org/officeDocument/2006/relationships/hyperlink" Target="http://www.knihovna-benesov.cz/" TargetMode="External" /><Relationship Id="rId37" Type="http://schemas.openxmlformats.org/officeDocument/2006/relationships/hyperlink" Target="http://www.knihovnaberoun.cz/" TargetMode="External" /><Relationship Id="rId38" Type="http://schemas.openxmlformats.org/officeDocument/2006/relationships/hyperlink" Target="http://ccv.volny-cas.cz/" TargetMode="External" /><Relationship Id="rId39" Type="http://schemas.openxmlformats.org/officeDocument/2006/relationships/hyperlink" Target="http://www.knihovna-jevicko.cz/" TargetMode="External" /><Relationship Id="rId40" Type="http://schemas.openxmlformats.org/officeDocument/2006/relationships/hyperlink" Target="http://knihovna.ceska-trebova.cz/" TargetMode="External" /><Relationship Id="rId41" Type="http://schemas.openxmlformats.org/officeDocument/2006/relationships/hyperlink" Target="http://www.knihovna-kh.cz/" TargetMode="External" /><Relationship Id="rId42" Type="http://schemas.openxmlformats.org/officeDocument/2006/relationships/hyperlink" Target="http://www.rokycany.cz/knihovna.asp?p1=911" TargetMode="External" /><Relationship Id="rId43" Type="http://schemas.openxmlformats.org/officeDocument/2006/relationships/hyperlink" Target="http://www.knihovna-uo.cz/" TargetMode="External" /><Relationship Id="rId44" Type="http://schemas.openxmlformats.org/officeDocument/2006/relationships/hyperlink" Target="http://www.knihovnakralovice.cz/" TargetMode="External" /><Relationship Id="rId45" Type="http://schemas.openxmlformats.org/officeDocument/2006/relationships/hyperlink" Target="http://knihovnavolary.wgz.cz/" TargetMode="External" /><Relationship Id="rId46" Type="http://schemas.openxmlformats.org/officeDocument/2006/relationships/hyperlink" Target="http://www.knihovnazn.cz/" TargetMode="External" /><Relationship Id="rId47" Type="http://schemas.openxmlformats.org/officeDocument/2006/relationships/hyperlink" Target="http://knihovna.bolatice.cz/" TargetMode="External" /><Relationship Id="rId48" Type="http://schemas.openxmlformats.org/officeDocument/2006/relationships/hyperlink" Target="http://www.knihovnaradim.wz.cz/" TargetMode="External" /><Relationship Id="rId49" Type="http://schemas.openxmlformats.org/officeDocument/2006/relationships/hyperlink" Target="http://knihovnapecka.wz.cz/main.html" TargetMode="External" /><Relationship Id="rId50" Type="http://schemas.openxmlformats.org/officeDocument/2006/relationships/hyperlink" Target="http://knihovnavedrovice.webk.cz/" TargetMode="External" /><Relationship Id="rId51" Type="http://schemas.openxmlformats.org/officeDocument/2006/relationships/hyperlink" Target="http://www.svkos.cz/" TargetMode="External" /><Relationship Id="rId52" Type="http://schemas.openxmlformats.org/officeDocument/2006/relationships/hyperlink" Target="http://www.knihovna.bory.cz/" TargetMode="External" /><Relationship Id="rId53" Type="http://schemas.openxmlformats.org/officeDocument/2006/relationships/hyperlink" Target="http://www.dobrenice.webk.cz/" TargetMode="External" /><Relationship Id="rId54" Type="http://schemas.openxmlformats.org/officeDocument/2006/relationships/hyperlink" Target="http://knihovna-dymokury.webnode.cz/" TargetMode="External" /><Relationship Id="rId55" Type="http://schemas.openxmlformats.org/officeDocument/2006/relationships/hyperlink" Target="http://knihovnachrustenice.ic.cz/" TargetMode="External" /><Relationship Id="rId56" Type="http://schemas.openxmlformats.org/officeDocument/2006/relationships/hyperlink" Target="http://knihovnajindrichovice.wz.cz/" TargetMode="External" /><Relationship Id="rId57" Type="http://schemas.openxmlformats.org/officeDocument/2006/relationships/hyperlink" Target="http://knihovna-orechov.webnode.cz/" TargetMode="External" /><Relationship Id="rId58" Type="http://schemas.openxmlformats.org/officeDocument/2006/relationships/hyperlink" Target="http://www.knihovna-vresina.estranky.cz/" TargetMode="External" /><Relationship Id="rId59" Type="http://schemas.openxmlformats.org/officeDocument/2006/relationships/hyperlink" Target="http://knihovna.zihle.cz/" TargetMode="External" /><Relationship Id="rId60" Type="http://schemas.openxmlformats.org/officeDocument/2006/relationships/hyperlink" Target="http://www.svkul.cz/" TargetMode="External" /><Relationship Id="rId61" Type="http://schemas.openxmlformats.org/officeDocument/2006/relationships/hyperlink" Target="http://www.svkhk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1"/>
  <sheetViews>
    <sheetView zoomScalePageLayoutView="0" workbookViewId="0" topLeftCell="T1">
      <pane ySplit="1" topLeftCell="BM23" activePane="bottomLeft" state="frozen"/>
      <selection pane="topLeft" activeCell="A1" sqref="A1"/>
      <selection pane="bottomLeft" activeCell="AH53" sqref="AH53"/>
    </sheetView>
  </sheetViews>
  <sheetFormatPr defaultColWidth="9.00390625" defaultRowHeight="12.75"/>
  <cols>
    <col min="1" max="1" width="0" style="1" hidden="1" customWidth="1"/>
    <col min="2" max="2" width="32.125" style="1" hidden="1" customWidth="1"/>
    <col min="3" max="3" width="34.25390625" style="1" customWidth="1"/>
    <col min="4" max="4" width="33.625" style="1" customWidth="1"/>
    <col min="5" max="5" width="6.625" style="4" customWidth="1"/>
    <col min="6" max="6" width="5.75390625" style="4" customWidth="1"/>
    <col min="7" max="7" width="6.00390625" style="4" customWidth="1"/>
    <col min="8" max="8" width="5.75390625" style="4" customWidth="1"/>
    <col min="9" max="9" width="5.875" style="4" customWidth="1"/>
    <col min="10" max="10" width="8.125" style="1" customWidth="1"/>
    <col min="11" max="11" width="5.625" style="4" customWidth="1"/>
    <col min="12" max="12" width="5.75390625" style="1" customWidth="1"/>
    <col min="13" max="13" width="5.00390625" style="1" customWidth="1"/>
    <col min="14" max="14" width="5.375" style="1" customWidth="1"/>
    <col min="15" max="15" width="6.125" style="1" customWidth="1"/>
    <col min="16" max="16" width="5.75390625" style="1" customWidth="1"/>
    <col min="17" max="17" width="6.25390625" style="1" customWidth="1"/>
    <col min="18" max="18" width="8.125" style="1" customWidth="1"/>
    <col min="19" max="20" width="6.625" style="1" customWidth="1"/>
    <col min="21" max="21" width="5.25390625" style="1" customWidth="1"/>
    <col min="22" max="22" width="5.00390625" style="1" customWidth="1"/>
    <col min="23" max="23" width="5.125" style="1" customWidth="1"/>
    <col min="24" max="24" width="4.75390625" style="1" customWidth="1"/>
    <col min="25" max="25" width="4.375" style="1" customWidth="1"/>
    <col min="26" max="26" width="5.00390625" style="1" customWidth="1"/>
    <col min="27" max="27" width="5.25390625" style="1" customWidth="1"/>
    <col min="28" max="28" width="5.125" style="1" customWidth="1"/>
    <col min="29" max="29" width="6.375" style="1" customWidth="1"/>
    <col min="30" max="30" width="38.375" style="1" customWidth="1"/>
    <col min="31" max="31" width="6.875" style="1" customWidth="1"/>
    <col min="32" max="32" width="17.75390625" style="1" customWidth="1"/>
    <col min="33" max="16384" width="9.125" style="1" customWidth="1"/>
  </cols>
  <sheetData>
    <row r="1" spans="1:31" ht="12.75">
      <c r="A1" s="1" t="s">
        <v>4</v>
      </c>
      <c r="B1" s="1" t="s">
        <v>0</v>
      </c>
      <c r="C1" s="1" t="s">
        <v>1</v>
      </c>
      <c r="D1" s="1" t="s">
        <v>2</v>
      </c>
      <c r="E1" s="3" t="s">
        <v>21</v>
      </c>
      <c r="F1" s="3" t="s">
        <v>3</v>
      </c>
      <c r="G1" s="3" t="s">
        <v>22</v>
      </c>
      <c r="H1" s="3" t="s">
        <v>23</v>
      </c>
      <c r="I1" s="3" t="s">
        <v>28</v>
      </c>
      <c r="J1" s="2" t="s">
        <v>24</v>
      </c>
      <c r="K1" s="3" t="s">
        <v>25</v>
      </c>
      <c r="L1" s="2" t="s">
        <v>26</v>
      </c>
      <c r="M1" s="38" t="s">
        <v>21</v>
      </c>
      <c r="N1" s="38" t="s">
        <v>3</v>
      </c>
      <c r="O1" s="38" t="s">
        <v>22</v>
      </c>
      <c r="P1" s="38" t="s">
        <v>23</v>
      </c>
      <c r="Q1" s="38" t="s">
        <v>28</v>
      </c>
      <c r="R1" s="38" t="s">
        <v>24</v>
      </c>
      <c r="S1" s="38" t="s">
        <v>25</v>
      </c>
      <c r="T1" s="38" t="s">
        <v>26</v>
      </c>
      <c r="U1" s="1" t="s">
        <v>21</v>
      </c>
      <c r="V1" s="1" t="s">
        <v>3</v>
      </c>
      <c r="W1" s="1" t="s">
        <v>22</v>
      </c>
      <c r="X1" s="1" t="s">
        <v>23</v>
      </c>
      <c r="Y1" s="1" t="s">
        <v>28</v>
      </c>
      <c r="Z1" s="1" t="s">
        <v>24</v>
      </c>
      <c r="AA1" s="1" t="s">
        <v>25</v>
      </c>
      <c r="AB1" s="1" t="s">
        <v>26</v>
      </c>
      <c r="AC1" s="1" t="s">
        <v>150</v>
      </c>
      <c r="AE1" s="1" t="s">
        <v>151</v>
      </c>
    </row>
    <row r="2" spans="1:34" ht="12.75">
      <c r="A2" s="1" t="s">
        <v>5</v>
      </c>
      <c r="B2" s="6"/>
      <c r="C2" t="s">
        <v>46</v>
      </c>
      <c r="D2" s="19" t="s">
        <v>47</v>
      </c>
      <c r="E2" s="14">
        <v>8</v>
      </c>
      <c r="F2" s="14">
        <v>6</v>
      </c>
      <c r="G2" s="14">
        <v>7</v>
      </c>
      <c r="H2" s="14">
        <v>6</v>
      </c>
      <c r="I2" s="14">
        <v>3</v>
      </c>
      <c r="J2" s="14"/>
      <c r="K2" s="14">
        <v>7</v>
      </c>
      <c r="L2" s="14">
        <f aca="true" t="shared" si="0" ref="L2:L21">SUM(E2:K2)</f>
        <v>37</v>
      </c>
      <c r="M2" s="20">
        <v>8.5</v>
      </c>
      <c r="N2" s="21">
        <v>5</v>
      </c>
      <c r="O2" s="21">
        <v>7</v>
      </c>
      <c r="P2" s="20">
        <v>6</v>
      </c>
      <c r="Q2" s="20">
        <v>2</v>
      </c>
      <c r="R2" s="20"/>
      <c r="S2" s="20">
        <v>7</v>
      </c>
      <c r="T2" s="8">
        <f>SUM(M2:S2)</f>
        <v>35.5</v>
      </c>
      <c r="U2" s="8">
        <v>9</v>
      </c>
      <c r="V2" s="8">
        <v>5</v>
      </c>
      <c r="W2" s="8">
        <v>7</v>
      </c>
      <c r="X2" s="8">
        <v>5</v>
      </c>
      <c r="Y2" s="8">
        <v>2</v>
      </c>
      <c r="Z2" s="8"/>
      <c r="AA2" s="8">
        <v>7</v>
      </c>
      <c r="AB2" s="8">
        <f>SUM(U2:AA2)</f>
        <v>35</v>
      </c>
      <c r="AC2" s="39">
        <f>L2+T2+AB2</f>
        <v>107.5</v>
      </c>
      <c r="AD2" t="s">
        <v>46</v>
      </c>
      <c r="AE2">
        <v>2</v>
      </c>
      <c r="AF2">
        <v>13450</v>
      </c>
      <c r="AG2"/>
      <c r="AH2"/>
    </row>
    <row r="3" spans="1:34" ht="12.75">
      <c r="A3" s="1" t="s">
        <v>5</v>
      </c>
      <c r="B3" s="6"/>
      <c r="C3" t="s">
        <v>48</v>
      </c>
      <c r="D3" s="19" t="s">
        <v>39</v>
      </c>
      <c r="E3" s="14">
        <v>5</v>
      </c>
      <c r="F3" s="14">
        <v>6</v>
      </c>
      <c r="G3" s="14">
        <v>6.5</v>
      </c>
      <c r="H3" s="14">
        <v>6</v>
      </c>
      <c r="I3" s="14">
        <v>1</v>
      </c>
      <c r="J3" s="14"/>
      <c r="K3" s="14">
        <v>3</v>
      </c>
      <c r="L3" s="14">
        <f t="shared" si="0"/>
        <v>27.5</v>
      </c>
      <c r="M3" s="22">
        <v>8</v>
      </c>
      <c r="N3" s="23">
        <v>5</v>
      </c>
      <c r="O3" s="23">
        <v>7.5</v>
      </c>
      <c r="P3" s="22">
        <v>6</v>
      </c>
      <c r="Q3" s="22">
        <v>4</v>
      </c>
      <c r="R3" s="22"/>
      <c r="S3" s="22">
        <v>3</v>
      </c>
      <c r="T3" s="8">
        <f aca="true" t="shared" si="1" ref="T3:T62">SUM(M3:S3)</f>
        <v>33.5</v>
      </c>
      <c r="U3" s="1">
        <v>9</v>
      </c>
      <c r="V3" s="1">
        <v>5</v>
      </c>
      <c r="W3" s="1">
        <v>7</v>
      </c>
      <c r="X3" s="1">
        <v>6</v>
      </c>
      <c r="Y3" s="1">
        <v>3</v>
      </c>
      <c r="AA3" s="1">
        <v>4</v>
      </c>
      <c r="AB3" s="8">
        <f aca="true" t="shared" si="2" ref="AB3:AB62">SUM(U3:AA3)</f>
        <v>34</v>
      </c>
      <c r="AC3" s="39">
        <f aca="true" t="shared" si="3" ref="AC3:AC62">L3+T3+AB3</f>
        <v>95</v>
      </c>
      <c r="AD3" t="s">
        <v>48</v>
      </c>
      <c r="AE3">
        <v>3</v>
      </c>
      <c r="AF3">
        <v>23259</v>
      </c>
      <c r="AG3"/>
      <c r="AH3"/>
    </row>
    <row r="4" spans="1:34" ht="12.75">
      <c r="A4" s="1" t="s">
        <v>6</v>
      </c>
      <c r="B4" s="6"/>
      <c r="C4" t="s">
        <v>49</v>
      </c>
      <c r="D4" s="19" t="s">
        <v>50</v>
      </c>
      <c r="E4" s="12">
        <v>9</v>
      </c>
      <c r="F4" s="12">
        <v>6</v>
      </c>
      <c r="G4" s="12">
        <v>8.5</v>
      </c>
      <c r="H4" s="12">
        <v>7</v>
      </c>
      <c r="I4" s="12">
        <v>3</v>
      </c>
      <c r="J4" s="14"/>
      <c r="K4" s="14">
        <v>7</v>
      </c>
      <c r="L4" s="14">
        <f t="shared" si="0"/>
        <v>40.5</v>
      </c>
      <c r="M4" s="23">
        <v>9</v>
      </c>
      <c r="N4" s="23">
        <v>5</v>
      </c>
      <c r="O4" s="23">
        <v>9</v>
      </c>
      <c r="P4" s="23">
        <v>6</v>
      </c>
      <c r="Q4" s="23">
        <v>4</v>
      </c>
      <c r="R4" s="22"/>
      <c r="S4" s="22">
        <v>3</v>
      </c>
      <c r="T4" s="8">
        <f t="shared" si="1"/>
        <v>36</v>
      </c>
      <c r="U4" s="1">
        <v>10</v>
      </c>
      <c r="V4" s="1">
        <v>5</v>
      </c>
      <c r="W4" s="1">
        <v>9</v>
      </c>
      <c r="X4" s="1">
        <v>5</v>
      </c>
      <c r="Y4" s="1">
        <v>5</v>
      </c>
      <c r="AA4" s="1">
        <v>5</v>
      </c>
      <c r="AB4" s="8">
        <f t="shared" si="2"/>
        <v>39</v>
      </c>
      <c r="AC4" s="39">
        <f t="shared" si="3"/>
        <v>115.5</v>
      </c>
      <c r="AD4" t="s">
        <v>49</v>
      </c>
      <c r="AE4">
        <v>3</v>
      </c>
      <c r="AF4">
        <v>100362</v>
      </c>
      <c r="AG4"/>
      <c r="AH4"/>
    </row>
    <row r="5" spans="1:34" ht="12.75">
      <c r="A5" s="1" t="s">
        <v>7</v>
      </c>
      <c r="B5" s="6"/>
      <c r="C5" t="s">
        <v>40</v>
      </c>
      <c r="D5" s="19" t="s">
        <v>51</v>
      </c>
      <c r="E5" s="12">
        <v>10</v>
      </c>
      <c r="F5" s="12">
        <v>6</v>
      </c>
      <c r="G5" s="12">
        <v>8.5</v>
      </c>
      <c r="H5" s="12">
        <v>8</v>
      </c>
      <c r="I5" s="12">
        <v>5</v>
      </c>
      <c r="J5" s="14"/>
      <c r="K5" s="14">
        <v>8</v>
      </c>
      <c r="L5" s="14">
        <f t="shared" si="0"/>
        <v>45.5</v>
      </c>
      <c r="M5" s="21">
        <v>9</v>
      </c>
      <c r="N5" s="24">
        <v>6</v>
      </c>
      <c r="O5" s="24">
        <v>7</v>
      </c>
      <c r="P5" s="21">
        <v>10</v>
      </c>
      <c r="Q5" s="21">
        <v>5</v>
      </c>
      <c r="R5" s="20"/>
      <c r="S5" s="20">
        <v>3</v>
      </c>
      <c r="T5" s="8">
        <f t="shared" si="1"/>
        <v>40</v>
      </c>
      <c r="U5" s="1">
        <v>10</v>
      </c>
      <c r="V5" s="1">
        <v>6</v>
      </c>
      <c r="W5" s="1">
        <v>6</v>
      </c>
      <c r="X5" s="1">
        <v>10</v>
      </c>
      <c r="Y5" s="1">
        <v>4</v>
      </c>
      <c r="AA5" s="1">
        <v>7</v>
      </c>
      <c r="AB5" s="8">
        <f t="shared" si="2"/>
        <v>43</v>
      </c>
      <c r="AC5" s="39">
        <f t="shared" si="3"/>
        <v>128.5</v>
      </c>
      <c r="AD5" t="s">
        <v>40</v>
      </c>
      <c r="AE5">
        <v>3</v>
      </c>
      <c r="AF5">
        <v>306006</v>
      </c>
      <c r="AG5"/>
      <c r="AH5"/>
    </row>
    <row r="6" spans="1:34" ht="12.75">
      <c r="A6" s="1" t="s">
        <v>8</v>
      </c>
      <c r="B6" s="6"/>
      <c r="C6" t="s">
        <v>52</v>
      </c>
      <c r="D6" s="19" t="s">
        <v>53</v>
      </c>
      <c r="E6" s="12">
        <v>3</v>
      </c>
      <c r="F6" s="12">
        <v>6</v>
      </c>
      <c r="G6" s="12">
        <v>6.5</v>
      </c>
      <c r="H6" s="12">
        <v>3</v>
      </c>
      <c r="I6" s="12">
        <v>2</v>
      </c>
      <c r="J6" s="14"/>
      <c r="K6" s="14">
        <v>4</v>
      </c>
      <c r="L6" s="14">
        <f t="shared" si="0"/>
        <v>24.5</v>
      </c>
      <c r="M6" s="23">
        <v>3</v>
      </c>
      <c r="N6" s="25">
        <v>6</v>
      </c>
      <c r="O6" s="25">
        <v>8.5</v>
      </c>
      <c r="P6" s="23">
        <v>3.5</v>
      </c>
      <c r="Q6" s="23">
        <v>2</v>
      </c>
      <c r="R6" s="22"/>
      <c r="S6" s="22">
        <v>7</v>
      </c>
      <c r="T6" s="8">
        <f t="shared" si="1"/>
        <v>30</v>
      </c>
      <c r="U6" s="1">
        <v>3</v>
      </c>
      <c r="V6" s="1">
        <v>5</v>
      </c>
      <c r="W6" s="1">
        <v>8</v>
      </c>
      <c r="X6" s="1">
        <v>4</v>
      </c>
      <c r="Y6" s="1">
        <v>2</v>
      </c>
      <c r="AA6" s="1">
        <v>3</v>
      </c>
      <c r="AB6" s="8">
        <f t="shared" si="2"/>
        <v>25</v>
      </c>
      <c r="AC6" s="39">
        <f t="shared" si="3"/>
        <v>79.5</v>
      </c>
      <c r="AD6" t="s">
        <v>52</v>
      </c>
      <c r="AE6">
        <v>1</v>
      </c>
      <c r="AF6">
        <v>635</v>
      </c>
      <c r="AG6"/>
      <c r="AH6"/>
    </row>
    <row r="7" spans="1:34" ht="12.75">
      <c r="A7" s="1" t="s">
        <v>9</v>
      </c>
      <c r="B7" s="6"/>
      <c r="C7" t="s">
        <v>54</v>
      </c>
      <c r="D7" s="19" t="s">
        <v>55</v>
      </c>
      <c r="E7" s="12">
        <v>7</v>
      </c>
      <c r="F7" s="12">
        <v>5</v>
      </c>
      <c r="G7" s="12">
        <v>8</v>
      </c>
      <c r="H7" s="12">
        <v>8</v>
      </c>
      <c r="I7" s="12">
        <v>1</v>
      </c>
      <c r="J7" s="14"/>
      <c r="K7" s="14">
        <v>5</v>
      </c>
      <c r="L7" s="14">
        <f t="shared" si="0"/>
        <v>34</v>
      </c>
      <c r="M7" s="23">
        <v>9</v>
      </c>
      <c r="N7" s="25">
        <v>5</v>
      </c>
      <c r="O7" s="25">
        <v>6.5</v>
      </c>
      <c r="P7" s="23">
        <v>9</v>
      </c>
      <c r="Q7" s="23">
        <v>4</v>
      </c>
      <c r="R7" s="22"/>
      <c r="S7" s="22">
        <v>8</v>
      </c>
      <c r="T7" s="8">
        <f t="shared" si="1"/>
        <v>41.5</v>
      </c>
      <c r="U7" s="1">
        <v>9</v>
      </c>
      <c r="V7" s="1">
        <v>5</v>
      </c>
      <c r="W7" s="1">
        <v>6</v>
      </c>
      <c r="X7" s="1">
        <v>8</v>
      </c>
      <c r="Y7" s="1">
        <v>3</v>
      </c>
      <c r="AA7" s="1">
        <v>8</v>
      </c>
      <c r="AB7" s="8">
        <f t="shared" si="2"/>
        <v>39</v>
      </c>
      <c r="AC7" s="39">
        <f t="shared" si="3"/>
        <v>114.5</v>
      </c>
      <c r="AD7" t="s">
        <v>54</v>
      </c>
      <c r="AE7">
        <v>3</v>
      </c>
      <c r="AF7">
        <v>58440</v>
      </c>
      <c r="AG7"/>
      <c r="AH7"/>
    </row>
    <row r="8" spans="1:34" ht="12.75">
      <c r="A8" s="1" t="s">
        <v>10</v>
      </c>
      <c r="B8" s="6"/>
      <c r="C8" t="s">
        <v>56</v>
      </c>
      <c r="D8" s="19" t="s">
        <v>57</v>
      </c>
      <c r="E8" s="12">
        <v>8</v>
      </c>
      <c r="F8" s="12">
        <v>6</v>
      </c>
      <c r="G8" s="12">
        <v>8.5</v>
      </c>
      <c r="H8" s="12">
        <v>9</v>
      </c>
      <c r="I8" s="12">
        <v>9</v>
      </c>
      <c r="J8" s="14"/>
      <c r="K8" s="14">
        <v>8</v>
      </c>
      <c r="L8" s="14">
        <f t="shared" si="0"/>
        <v>48.5</v>
      </c>
      <c r="M8" s="23">
        <v>9</v>
      </c>
      <c r="N8" s="25">
        <v>6</v>
      </c>
      <c r="O8" s="25">
        <v>9</v>
      </c>
      <c r="P8" s="23">
        <v>9</v>
      </c>
      <c r="Q8" s="23">
        <v>7</v>
      </c>
      <c r="R8" s="22"/>
      <c r="S8" s="22">
        <v>7</v>
      </c>
      <c r="T8" s="8">
        <f t="shared" si="1"/>
        <v>47</v>
      </c>
      <c r="U8" s="1">
        <v>10</v>
      </c>
      <c r="V8" s="1">
        <v>6</v>
      </c>
      <c r="W8" s="1">
        <v>8</v>
      </c>
      <c r="X8" s="1">
        <v>9</v>
      </c>
      <c r="Y8" s="1">
        <v>5</v>
      </c>
      <c r="AA8" s="1">
        <v>8</v>
      </c>
      <c r="AB8" s="8">
        <f t="shared" si="2"/>
        <v>46</v>
      </c>
      <c r="AC8" s="39">
        <f t="shared" si="3"/>
        <v>141.5</v>
      </c>
      <c r="AD8" t="s">
        <v>56</v>
      </c>
      <c r="AE8">
        <v>3</v>
      </c>
      <c r="AF8">
        <v>75714</v>
      </c>
      <c r="AG8"/>
      <c r="AH8"/>
    </row>
    <row r="9" spans="1:34" ht="12.75">
      <c r="A9" s="1" t="s">
        <v>11</v>
      </c>
      <c r="B9" s="6"/>
      <c r="C9" t="s">
        <v>30</v>
      </c>
      <c r="D9" s="19" t="s">
        <v>27</v>
      </c>
      <c r="E9" s="15">
        <v>7</v>
      </c>
      <c r="F9" s="15">
        <v>5</v>
      </c>
      <c r="G9" s="15">
        <v>9</v>
      </c>
      <c r="H9" s="15">
        <v>10</v>
      </c>
      <c r="I9" s="15">
        <v>3</v>
      </c>
      <c r="J9" s="14"/>
      <c r="K9" s="15">
        <v>6</v>
      </c>
      <c r="L9" s="14">
        <f t="shared" si="0"/>
        <v>40</v>
      </c>
      <c r="M9" s="23">
        <v>10</v>
      </c>
      <c r="N9" s="26">
        <v>5</v>
      </c>
      <c r="O9" s="26">
        <v>9</v>
      </c>
      <c r="P9" s="25">
        <v>10</v>
      </c>
      <c r="Q9" s="25">
        <v>4</v>
      </c>
      <c r="R9" s="22"/>
      <c r="S9" s="25">
        <v>7</v>
      </c>
      <c r="T9" s="8">
        <f t="shared" si="1"/>
        <v>45</v>
      </c>
      <c r="U9" s="1">
        <v>10</v>
      </c>
      <c r="V9" s="1">
        <v>5</v>
      </c>
      <c r="W9" s="1">
        <v>9</v>
      </c>
      <c r="X9" s="1">
        <v>10</v>
      </c>
      <c r="Y9" s="1">
        <v>3</v>
      </c>
      <c r="AA9" s="1">
        <v>8</v>
      </c>
      <c r="AB9" s="8">
        <f t="shared" si="2"/>
        <v>45</v>
      </c>
      <c r="AC9" s="39">
        <f t="shared" si="3"/>
        <v>130</v>
      </c>
      <c r="AD9" t="s">
        <v>30</v>
      </c>
      <c r="AE9">
        <v>3</v>
      </c>
      <c r="AF9">
        <v>24413</v>
      </c>
      <c r="AG9"/>
      <c r="AH9"/>
    </row>
    <row r="10" spans="2:34" ht="12.75">
      <c r="B10" s="6"/>
      <c r="C10" t="s">
        <v>36</v>
      </c>
      <c r="D10" s="19" t="s">
        <v>58</v>
      </c>
      <c r="E10" s="13">
        <v>4</v>
      </c>
      <c r="F10" s="13">
        <v>6</v>
      </c>
      <c r="G10" s="13">
        <v>4.5</v>
      </c>
      <c r="H10" s="13">
        <v>9</v>
      </c>
      <c r="I10" s="13">
        <v>1</v>
      </c>
      <c r="J10" s="14"/>
      <c r="K10" s="14">
        <v>5</v>
      </c>
      <c r="L10" s="14">
        <f t="shared" si="0"/>
        <v>29.5</v>
      </c>
      <c r="M10" s="23">
        <v>9.5</v>
      </c>
      <c r="N10" s="26">
        <v>5</v>
      </c>
      <c r="O10" s="26">
        <v>7</v>
      </c>
      <c r="P10" s="25">
        <v>9</v>
      </c>
      <c r="Q10" s="25">
        <v>4</v>
      </c>
      <c r="R10" s="22"/>
      <c r="S10" s="25">
        <v>6</v>
      </c>
      <c r="T10" s="8">
        <f t="shared" si="1"/>
        <v>40.5</v>
      </c>
      <c r="U10" s="1">
        <v>9</v>
      </c>
      <c r="V10" s="1">
        <v>5</v>
      </c>
      <c r="W10" s="1">
        <v>7</v>
      </c>
      <c r="X10" s="1">
        <v>8</v>
      </c>
      <c r="Y10" s="1">
        <v>3</v>
      </c>
      <c r="AA10" s="1">
        <v>8</v>
      </c>
      <c r="AB10" s="8">
        <f t="shared" si="2"/>
        <v>40</v>
      </c>
      <c r="AC10" s="39">
        <f t="shared" si="3"/>
        <v>110</v>
      </c>
      <c r="AD10" t="s">
        <v>36</v>
      </c>
      <c r="AE10">
        <v>3</v>
      </c>
      <c r="AF10">
        <v>27558</v>
      </c>
      <c r="AG10"/>
      <c r="AH10"/>
    </row>
    <row r="11" spans="1:34" ht="12.75">
      <c r="A11" s="1" t="s">
        <v>12</v>
      </c>
      <c r="B11" s="6"/>
      <c r="C11" t="s">
        <v>59</v>
      </c>
      <c r="D11" s="19" t="s">
        <v>60</v>
      </c>
      <c r="E11" s="13">
        <v>5</v>
      </c>
      <c r="F11" s="13">
        <v>5</v>
      </c>
      <c r="G11" s="13">
        <v>9.5</v>
      </c>
      <c r="H11" s="13">
        <v>6</v>
      </c>
      <c r="I11" s="13">
        <v>1</v>
      </c>
      <c r="J11" s="14"/>
      <c r="K11" s="14">
        <v>4</v>
      </c>
      <c r="L11" s="14">
        <f t="shared" si="0"/>
        <v>30.5</v>
      </c>
      <c r="M11" s="23">
        <v>8</v>
      </c>
      <c r="N11" s="26">
        <v>5</v>
      </c>
      <c r="O11" s="26">
        <v>9</v>
      </c>
      <c r="P11" s="25">
        <v>7</v>
      </c>
      <c r="Q11" s="25">
        <v>2</v>
      </c>
      <c r="R11" s="22"/>
      <c r="S11" s="25">
        <v>5</v>
      </c>
      <c r="T11" s="8">
        <f t="shared" si="1"/>
        <v>36</v>
      </c>
      <c r="U11" s="1">
        <v>7</v>
      </c>
      <c r="V11" s="1">
        <v>5</v>
      </c>
      <c r="W11" s="1">
        <v>9</v>
      </c>
      <c r="X11" s="1">
        <v>7</v>
      </c>
      <c r="Y11" s="1">
        <v>2</v>
      </c>
      <c r="AA11" s="1">
        <v>6</v>
      </c>
      <c r="AB11" s="8">
        <f t="shared" si="2"/>
        <v>36</v>
      </c>
      <c r="AC11" s="39">
        <f t="shared" si="3"/>
        <v>102.5</v>
      </c>
      <c r="AD11" t="s">
        <v>59</v>
      </c>
      <c r="AE11">
        <v>1</v>
      </c>
      <c r="AF11">
        <v>2566</v>
      </c>
      <c r="AG11"/>
      <c r="AH11"/>
    </row>
    <row r="12" spans="1:34" ht="13.5" thickBot="1">
      <c r="A12" s="1" t="s">
        <v>5</v>
      </c>
      <c r="B12" s="6"/>
      <c r="C12" t="s">
        <v>61</v>
      </c>
      <c r="D12" s="19" t="s">
        <v>62</v>
      </c>
      <c r="E12" s="15">
        <f>1+1+1+0+1+1+1+1</f>
        <v>7</v>
      </c>
      <c r="F12" s="15">
        <f>0+1+2+2</f>
        <v>5</v>
      </c>
      <c r="G12" s="15">
        <f>1.5+1.5+1.5+0+0+1+1+0.5+0</f>
        <v>7</v>
      </c>
      <c r="H12" s="15">
        <f>3+1+1+1+0+1+1</f>
        <v>8</v>
      </c>
      <c r="I12" s="15">
        <v>5</v>
      </c>
      <c r="J12" s="14"/>
      <c r="K12" s="15">
        <v>4</v>
      </c>
      <c r="L12" s="14">
        <f t="shared" si="0"/>
        <v>36</v>
      </c>
      <c r="M12" s="23">
        <v>8</v>
      </c>
      <c r="N12" s="26">
        <v>5</v>
      </c>
      <c r="O12" s="26">
        <v>7</v>
      </c>
      <c r="P12" s="25">
        <v>6.5</v>
      </c>
      <c r="Q12" s="25">
        <v>2</v>
      </c>
      <c r="R12" s="22"/>
      <c r="S12" s="25">
        <v>7</v>
      </c>
      <c r="T12" s="8">
        <f t="shared" si="1"/>
        <v>35.5</v>
      </c>
      <c r="U12" s="1">
        <v>8</v>
      </c>
      <c r="V12" s="1">
        <v>5</v>
      </c>
      <c r="W12" s="1">
        <v>7</v>
      </c>
      <c r="X12" s="1">
        <v>6</v>
      </c>
      <c r="Y12" s="1">
        <v>3</v>
      </c>
      <c r="AA12" s="1">
        <v>7</v>
      </c>
      <c r="AB12" s="8">
        <f t="shared" si="2"/>
        <v>36</v>
      </c>
      <c r="AC12" s="39">
        <f t="shared" si="3"/>
        <v>107.5</v>
      </c>
      <c r="AD12" t="s">
        <v>61</v>
      </c>
      <c r="AE12">
        <v>2</v>
      </c>
      <c r="AF12">
        <v>16382</v>
      </c>
      <c r="AG12"/>
      <c r="AH12"/>
    </row>
    <row r="13" spans="1:34" ht="12.75">
      <c r="A13" s="1" t="s">
        <v>13</v>
      </c>
      <c r="B13" s="6"/>
      <c r="C13" t="s">
        <v>63</v>
      </c>
      <c r="D13" s="19" t="s">
        <v>64</v>
      </c>
      <c r="E13" s="12">
        <f>1+0+1+1+0+0+0+0</f>
        <v>3</v>
      </c>
      <c r="F13" s="12">
        <f>1+1+2+2</f>
        <v>6</v>
      </c>
      <c r="G13" s="15">
        <f>1.5+1.5+1.5+0+0+1+1+0.5+1</f>
        <v>8</v>
      </c>
      <c r="H13" s="12">
        <f>3+1+0+0+0+1+0</f>
        <v>5</v>
      </c>
      <c r="I13" s="12">
        <v>2</v>
      </c>
      <c r="J13" s="14"/>
      <c r="K13" s="14">
        <v>4</v>
      </c>
      <c r="L13" s="14">
        <f t="shared" si="0"/>
        <v>28</v>
      </c>
      <c r="M13" s="27">
        <v>7</v>
      </c>
      <c r="N13" s="27">
        <v>5</v>
      </c>
      <c r="O13" s="27">
        <v>7</v>
      </c>
      <c r="P13" s="27">
        <v>6</v>
      </c>
      <c r="Q13" s="27">
        <v>2</v>
      </c>
      <c r="R13" s="28"/>
      <c r="S13" s="28">
        <v>5</v>
      </c>
      <c r="T13" s="8">
        <f t="shared" si="1"/>
        <v>32</v>
      </c>
      <c r="U13" s="1">
        <v>6</v>
      </c>
      <c r="V13" s="1">
        <v>5</v>
      </c>
      <c r="W13" s="1">
        <v>7</v>
      </c>
      <c r="X13" s="1">
        <v>6</v>
      </c>
      <c r="Y13" s="1">
        <v>3</v>
      </c>
      <c r="AA13" s="1">
        <v>8</v>
      </c>
      <c r="AB13" s="8">
        <f t="shared" si="2"/>
        <v>35</v>
      </c>
      <c r="AC13" s="39">
        <f t="shared" si="3"/>
        <v>95</v>
      </c>
      <c r="AD13" t="s">
        <v>63</v>
      </c>
      <c r="AE13">
        <v>2</v>
      </c>
      <c r="AF13">
        <v>18616</v>
      </c>
      <c r="AG13"/>
      <c r="AH13"/>
    </row>
    <row r="14" spans="1:34" ht="12.75">
      <c r="A14" s="1" t="s">
        <v>5</v>
      </c>
      <c r="B14" s="6"/>
      <c r="C14" t="s">
        <v>41</v>
      </c>
      <c r="D14" s="19" t="s">
        <v>65</v>
      </c>
      <c r="E14" s="14">
        <f>2+1+1+1+1+1+1+1</f>
        <v>9</v>
      </c>
      <c r="F14" s="14">
        <f>1+1+2+2</f>
        <v>6</v>
      </c>
      <c r="G14" s="14">
        <v>8</v>
      </c>
      <c r="H14" s="14">
        <f>3+1+2+0+0+1+1</f>
        <v>8</v>
      </c>
      <c r="I14" s="14">
        <v>6</v>
      </c>
      <c r="J14" s="14"/>
      <c r="K14" s="14">
        <v>5</v>
      </c>
      <c r="L14" s="14">
        <f t="shared" si="0"/>
        <v>42</v>
      </c>
      <c r="M14" s="29">
        <v>10</v>
      </c>
      <c r="N14" s="29">
        <v>6</v>
      </c>
      <c r="O14" s="29">
        <v>9</v>
      </c>
      <c r="P14" s="29">
        <v>9</v>
      </c>
      <c r="Q14" s="29">
        <v>3</v>
      </c>
      <c r="R14" s="29"/>
      <c r="S14" s="29">
        <v>5</v>
      </c>
      <c r="T14" s="8">
        <f t="shared" si="1"/>
        <v>42</v>
      </c>
      <c r="U14" s="1">
        <v>10</v>
      </c>
      <c r="V14" s="1">
        <v>6</v>
      </c>
      <c r="W14" s="1">
        <v>9</v>
      </c>
      <c r="X14" s="1">
        <v>9</v>
      </c>
      <c r="Y14" s="1">
        <v>4</v>
      </c>
      <c r="AA14" s="1">
        <v>7</v>
      </c>
      <c r="AB14" s="8">
        <f t="shared" si="2"/>
        <v>45</v>
      </c>
      <c r="AC14" s="39">
        <f t="shared" si="3"/>
        <v>129</v>
      </c>
      <c r="AD14" t="s">
        <v>41</v>
      </c>
      <c r="AE14">
        <v>3</v>
      </c>
      <c r="AF14">
        <v>38104</v>
      </c>
      <c r="AG14"/>
      <c r="AH14"/>
    </row>
    <row r="15" spans="1:34" ht="12.75">
      <c r="A15" s="1" t="s">
        <v>5</v>
      </c>
      <c r="B15" s="6"/>
      <c r="C15" t="s">
        <v>66</v>
      </c>
      <c r="D15" s="19" t="s">
        <v>67</v>
      </c>
      <c r="E15" s="14">
        <v>9</v>
      </c>
      <c r="F15" s="14">
        <f>1+1+2+2</f>
        <v>6</v>
      </c>
      <c r="G15" s="14">
        <v>8</v>
      </c>
      <c r="H15" s="14">
        <v>8</v>
      </c>
      <c r="I15" s="14">
        <v>8</v>
      </c>
      <c r="J15" s="14"/>
      <c r="K15" s="14">
        <v>7</v>
      </c>
      <c r="L15" s="14">
        <f t="shared" si="0"/>
        <v>46</v>
      </c>
      <c r="M15" s="30">
        <v>10</v>
      </c>
      <c r="N15" s="30">
        <v>6</v>
      </c>
      <c r="O15" s="30">
        <v>9</v>
      </c>
      <c r="P15" s="30">
        <v>8</v>
      </c>
      <c r="Q15" s="30">
        <v>8</v>
      </c>
      <c r="R15" s="30"/>
      <c r="S15" s="30">
        <v>2</v>
      </c>
      <c r="T15" s="8">
        <f t="shared" si="1"/>
        <v>43</v>
      </c>
      <c r="U15" s="1">
        <v>10</v>
      </c>
      <c r="V15" s="1">
        <v>5</v>
      </c>
      <c r="W15" s="1">
        <v>9</v>
      </c>
      <c r="X15" s="1">
        <v>9</v>
      </c>
      <c r="Y15" s="1">
        <v>8</v>
      </c>
      <c r="AA15" s="1">
        <v>4</v>
      </c>
      <c r="AB15" s="8">
        <f t="shared" si="2"/>
        <v>45</v>
      </c>
      <c r="AC15" s="39">
        <f t="shared" si="3"/>
        <v>134</v>
      </c>
      <c r="AD15" t="s">
        <v>66</v>
      </c>
      <c r="AE15">
        <v>2</v>
      </c>
      <c r="AF15">
        <v>16178</v>
      </c>
      <c r="AG15"/>
      <c r="AH15"/>
    </row>
    <row r="16" spans="1:34" ht="13.5" thickBot="1">
      <c r="A16" s="1" t="s">
        <v>5</v>
      </c>
      <c r="B16" s="6"/>
      <c r="C16" t="s">
        <v>44</v>
      </c>
      <c r="D16" s="19" t="s">
        <v>68</v>
      </c>
      <c r="E16" s="14">
        <f>1+1+1+1+0+1+0+1</f>
        <v>6</v>
      </c>
      <c r="F16" s="14">
        <f>1+1+2+2</f>
        <v>6</v>
      </c>
      <c r="G16" s="14">
        <f>1.5+1.5+1.5+1+1+1+1+0.5+0</f>
        <v>9</v>
      </c>
      <c r="H16" s="14">
        <f>3+1+0+1+1+0+0</f>
        <v>6</v>
      </c>
      <c r="I16" s="14">
        <v>5</v>
      </c>
      <c r="J16" s="14"/>
      <c r="K16" s="14">
        <v>4</v>
      </c>
      <c r="L16" s="14">
        <f t="shared" si="0"/>
        <v>36</v>
      </c>
      <c r="M16" s="31">
        <v>8</v>
      </c>
      <c r="N16" s="31">
        <v>5</v>
      </c>
      <c r="O16" s="31">
        <v>8.5</v>
      </c>
      <c r="P16" s="31">
        <v>8</v>
      </c>
      <c r="Q16" s="31">
        <v>3</v>
      </c>
      <c r="R16" s="31"/>
      <c r="S16" s="31">
        <v>5</v>
      </c>
      <c r="T16" s="8">
        <f t="shared" si="1"/>
        <v>37.5</v>
      </c>
      <c r="U16" s="1">
        <v>8</v>
      </c>
      <c r="V16" s="1">
        <v>5</v>
      </c>
      <c r="W16" s="1">
        <v>8</v>
      </c>
      <c r="X16" s="1">
        <v>9</v>
      </c>
      <c r="Y16" s="1">
        <v>3</v>
      </c>
      <c r="AA16" s="1">
        <v>5</v>
      </c>
      <c r="AB16" s="8">
        <f t="shared" si="2"/>
        <v>38</v>
      </c>
      <c r="AC16" s="39">
        <f t="shared" si="3"/>
        <v>111.5</v>
      </c>
      <c r="AD16" t="s">
        <v>44</v>
      </c>
      <c r="AE16">
        <v>2</v>
      </c>
      <c r="AF16">
        <v>7786</v>
      </c>
      <c r="AG16"/>
      <c r="AH16"/>
    </row>
    <row r="17" spans="1:34" ht="12.75">
      <c r="A17" s="1" t="s">
        <v>5</v>
      </c>
      <c r="B17" s="6"/>
      <c r="C17" t="s">
        <v>69</v>
      </c>
      <c r="D17" s="19" t="s">
        <v>70</v>
      </c>
      <c r="E17" s="14">
        <v>9</v>
      </c>
      <c r="F17" s="14">
        <v>6</v>
      </c>
      <c r="G17" s="14">
        <v>9</v>
      </c>
      <c r="H17" s="14">
        <v>7</v>
      </c>
      <c r="I17" s="14">
        <v>3</v>
      </c>
      <c r="J17" s="14"/>
      <c r="K17" s="14">
        <v>5</v>
      </c>
      <c r="L17" s="14">
        <f t="shared" si="0"/>
        <v>39</v>
      </c>
      <c r="M17" s="22">
        <v>9</v>
      </c>
      <c r="N17" s="22">
        <v>6</v>
      </c>
      <c r="O17" s="22">
        <v>9</v>
      </c>
      <c r="P17" s="22">
        <v>6</v>
      </c>
      <c r="Q17" s="22">
        <v>2</v>
      </c>
      <c r="R17" s="22"/>
      <c r="S17" s="22">
        <v>3</v>
      </c>
      <c r="T17" s="8">
        <f t="shared" si="1"/>
        <v>35</v>
      </c>
      <c r="U17" s="1">
        <v>8</v>
      </c>
      <c r="V17" s="1">
        <v>6</v>
      </c>
      <c r="W17" s="1">
        <v>8</v>
      </c>
      <c r="X17" s="1">
        <v>8</v>
      </c>
      <c r="Y17" s="1">
        <v>2</v>
      </c>
      <c r="AA17" s="1">
        <v>3</v>
      </c>
      <c r="AB17" s="8">
        <f t="shared" si="2"/>
        <v>35</v>
      </c>
      <c r="AC17" s="39">
        <f t="shared" si="3"/>
        <v>109</v>
      </c>
      <c r="AD17" t="s">
        <v>69</v>
      </c>
      <c r="AE17">
        <v>2</v>
      </c>
      <c r="AF17">
        <v>8464</v>
      </c>
      <c r="AG17"/>
      <c r="AH17"/>
    </row>
    <row r="18" spans="1:34" ht="12.75">
      <c r="A18" s="1" t="s">
        <v>5</v>
      </c>
      <c r="B18" s="6"/>
      <c r="C18" t="s">
        <v>71</v>
      </c>
      <c r="D18" s="19" t="s">
        <v>72</v>
      </c>
      <c r="E18" s="14">
        <v>9</v>
      </c>
      <c r="F18" s="14">
        <v>5</v>
      </c>
      <c r="G18" s="14">
        <v>9</v>
      </c>
      <c r="H18" s="14">
        <v>6</v>
      </c>
      <c r="I18" s="14">
        <v>4</v>
      </c>
      <c r="J18" s="14"/>
      <c r="K18" s="14">
        <v>6</v>
      </c>
      <c r="L18" s="14">
        <f t="shared" si="0"/>
        <v>39</v>
      </c>
      <c r="M18" s="22">
        <v>10</v>
      </c>
      <c r="N18" s="22">
        <v>5</v>
      </c>
      <c r="O18" s="22">
        <v>9</v>
      </c>
      <c r="P18" s="22">
        <v>6</v>
      </c>
      <c r="Q18" s="22">
        <v>3</v>
      </c>
      <c r="R18" s="22"/>
      <c r="S18" s="22">
        <v>5</v>
      </c>
      <c r="T18" s="8">
        <f t="shared" si="1"/>
        <v>38</v>
      </c>
      <c r="U18" s="1">
        <v>8</v>
      </c>
      <c r="V18" s="1">
        <v>5</v>
      </c>
      <c r="W18" s="1">
        <v>8</v>
      </c>
      <c r="X18" s="1">
        <v>8</v>
      </c>
      <c r="Y18" s="1">
        <v>2</v>
      </c>
      <c r="AA18" s="1">
        <v>5</v>
      </c>
      <c r="AB18" s="8">
        <f t="shared" si="2"/>
        <v>36</v>
      </c>
      <c r="AC18" s="39">
        <f t="shared" si="3"/>
        <v>113</v>
      </c>
      <c r="AD18" t="s">
        <v>71</v>
      </c>
      <c r="AE18">
        <v>2</v>
      </c>
      <c r="AF18">
        <v>13229</v>
      </c>
      <c r="AG18"/>
      <c r="AH18"/>
    </row>
    <row r="19" spans="1:34" ht="12.75">
      <c r="A19" s="1" t="s">
        <v>5</v>
      </c>
      <c r="B19" s="6"/>
      <c r="C19" t="s">
        <v>73</v>
      </c>
      <c r="D19" s="19" t="s">
        <v>74</v>
      </c>
      <c r="E19" s="14">
        <v>8</v>
      </c>
      <c r="F19" s="14">
        <v>5</v>
      </c>
      <c r="G19" s="14">
        <v>9</v>
      </c>
      <c r="H19" s="14">
        <v>8</v>
      </c>
      <c r="I19" s="14">
        <v>4</v>
      </c>
      <c r="J19" s="14"/>
      <c r="K19" s="14">
        <v>7</v>
      </c>
      <c r="L19" s="14">
        <f t="shared" si="0"/>
        <v>41</v>
      </c>
      <c r="M19" s="22">
        <v>8</v>
      </c>
      <c r="N19" s="22">
        <v>5</v>
      </c>
      <c r="O19" s="22">
        <v>9</v>
      </c>
      <c r="P19" s="22">
        <v>8</v>
      </c>
      <c r="Q19" s="22">
        <v>3</v>
      </c>
      <c r="R19" s="22"/>
      <c r="S19" s="22">
        <v>3</v>
      </c>
      <c r="T19" s="8">
        <f t="shared" si="1"/>
        <v>36</v>
      </c>
      <c r="U19" s="1">
        <v>8</v>
      </c>
      <c r="V19" s="1">
        <v>5</v>
      </c>
      <c r="W19" s="1">
        <v>9</v>
      </c>
      <c r="X19" s="1">
        <v>8</v>
      </c>
      <c r="Y19" s="1">
        <v>3</v>
      </c>
      <c r="AA19" s="1">
        <v>4</v>
      </c>
      <c r="AB19" s="8">
        <f t="shared" si="2"/>
        <v>37</v>
      </c>
      <c r="AC19" s="39">
        <f t="shared" si="3"/>
        <v>114</v>
      </c>
      <c r="AD19" t="s">
        <v>73</v>
      </c>
      <c r="AE19">
        <v>3</v>
      </c>
      <c r="AF19">
        <v>58582</v>
      </c>
      <c r="AG19"/>
      <c r="AH19"/>
    </row>
    <row r="20" spans="1:34" ht="12.75">
      <c r="A20" s="1" t="s">
        <v>14</v>
      </c>
      <c r="B20" s="6"/>
      <c r="C20" t="s">
        <v>75</v>
      </c>
      <c r="D20" s="19" t="s">
        <v>76</v>
      </c>
      <c r="E20" s="12">
        <v>6</v>
      </c>
      <c r="F20" s="12">
        <v>6</v>
      </c>
      <c r="G20" s="12">
        <v>7</v>
      </c>
      <c r="H20" s="12">
        <v>5</v>
      </c>
      <c r="I20" s="12">
        <v>2</v>
      </c>
      <c r="J20" s="14"/>
      <c r="K20" s="14">
        <v>4</v>
      </c>
      <c r="L20" s="14">
        <f t="shared" si="0"/>
        <v>30</v>
      </c>
      <c r="M20" s="32">
        <v>7</v>
      </c>
      <c r="N20" s="32">
        <v>5</v>
      </c>
      <c r="O20" s="32">
        <v>7</v>
      </c>
      <c r="P20" s="32">
        <v>5</v>
      </c>
      <c r="Q20" s="32">
        <v>1</v>
      </c>
      <c r="R20" s="33"/>
      <c r="S20" s="33">
        <v>5</v>
      </c>
      <c r="T20" s="8">
        <f t="shared" si="1"/>
        <v>30</v>
      </c>
      <c r="U20" s="1">
        <v>7</v>
      </c>
      <c r="V20" s="1">
        <v>5</v>
      </c>
      <c r="W20" s="1">
        <v>7</v>
      </c>
      <c r="X20" s="1">
        <v>5</v>
      </c>
      <c r="Y20" s="1">
        <v>3</v>
      </c>
      <c r="AA20" s="1">
        <v>5</v>
      </c>
      <c r="AB20" s="8">
        <f t="shared" si="2"/>
        <v>32</v>
      </c>
      <c r="AC20" s="39">
        <f t="shared" si="3"/>
        <v>92</v>
      </c>
      <c r="AD20" t="s">
        <v>75</v>
      </c>
      <c r="AE20">
        <v>2</v>
      </c>
      <c r="AF20">
        <v>9053</v>
      </c>
      <c r="AG20"/>
      <c r="AH20"/>
    </row>
    <row r="21" spans="1:34" ht="12.75">
      <c r="A21" s="1" t="s">
        <v>15</v>
      </c>
      <c r="B21" s="6"/>
      <c r="C21" t="s">
        <v>77</v>
      </c>
      <c r="D21" s="19" t="s">
        <v>78</v>
      </c>
      <c r="E21" s="12">
        <v>8</v>
      </c>
      <c r="F21" s="12">
        <v>6</v>
      </c>
      <c r="G21" s="12">
        <v>9</v>
      </c>
      <c r="H21" s="12">
        <v>5</v>
      </c>
      <c r="I21" s="12">
        <v>5</v>
      </c>
      <c r="J21" s="14"/>
      <c r="K21" s="14">
        <v>4</v>
      </c>
      <c r="L21" s="14">
        <f t="shared" si="0"/>
        <v>37</v>
      </c>
      <c r="M21" s="23">
        <v>10</v>
      </c>
      <c r="N21" s="23">
        <v>5</v>
      </c>
      <c r="O21" s="23">
        <v>7.5</v>
      </c>
      <c r="P21" s="23">
        <v>4</v>
      </c>
      <c r="Q21" s="23">
        <v>2</v>
      </c>
      <c r="R21" s="22"/>
      <c r="S21" s="22">
        <v>3</v>
      </c>
      <c r="T21" s="8">
        <f t="shared" si="1"/>
        <v>31.5</v>
      </c>
      <c r="U21" s="1">
        <v>8</v>
      </c>
      <c r="V21" s="1">
        <v>5</v>
      </c>
      <c r="W21" s="1">
        <v>7</v>
      </c>
      <c r="X21" s="1">
        <v>4</v>
      </c>
      <c r="Y21" s="1">
        <v>3</v>
      </c>
      <c r="AA21" s="1">
        <v>4</v>
      </c>
      <c r="AB21" s="8">
        <f t="shared" si="2"/>
        <v>31</v>
      </c>
      <c r="AC21" s="39">
        <f t="shared" si="3"/>
        <v>99.5</v>
      </c>
      <c r="AD21" t="s">
        <v>77</v>
      </c>
      <c r="AE21">
        <v>2</v>
      </c>
      <c r="AF21">
        <v>5972</v>
      </c>
      <c r="AG21"/>
      <c r="AH21"/>
    </row>
    <row r="22" spans="1:34" ht="12.75">
      <c r="A22" s="1" t="s">
        <v>5</v>
      </c>
      <c r="B22" s="6"/>
      <c r="C22" t="s">
        <v>79</v>
      </c>
      <c r="D22" s="19" t="s">
        <v>80</v>
      </c>
      <c r="E22" s="14">
        <v>8</v>
      </c>
      <c r="F22" s="14">
        <v>4</v>
      </c>
      <c r="G22" s="14">
        <v>7</v>
      </c>
      <c r="H22" s="14">
        <v>4</v>
      </c>
      <c r="I22" s="14">
        <v>1</v>
      </c>
      <c r="J22" s="15"/>
      <c r="K22" s="14">
        <v>6</v>
      </c>
      <c r="L22" s="14">
        <f aca="true" t="shared" si="4" ref="L22:L41">SUM(E22:K22)</f>
        <v>30</v>
      </c>
      <c r="M22" s="22">
        <v>8</v>
      </c>
      <c r="N22" s="22">
        <v>5</v>
      </c>
      <c r="O22" s="22">
        <v>5.5</v>
      </c>
      <c r="P22" s="22">
        <v>5</v>
      </c>
      <c r="Q22" s="22">
        <v>2</v>
      </c>
      <c r="R22" s="22"/>
      <c r="S22" s="22">
        <v>2</v>
      </c>
      <c r="T22" s="8">
        <f t="shared" si="1"/>
        <v>27.5</v>
      </c>
      <c r="U22" s="1">
        <v>8</v>
      </c>
      <c r="V22" s="1">
        <v>5</v>
      </c>
      <c r="W22" s="1">
        <v>6</v>
      </c>
      <c r="X22" s="1">
        <v>4</v>
      </c>
      <c r="Y22" s="1">
        <v>2</v>
      </c>
      <c r="AA22" s="1">
        <v>5</v>
      </c>
      <c r="AB22" s="8">
        <f t="shared" si="2"/>
        <v>30</v>
      </c>
      <c r="AC22" s="39">
        <f t="shared" si="3"/>
        <v>87.5</v>
      </c>
      <c r="AD22" t="s">
        <v>79</v>
      </c>
      <c r="AE22">
        <v>2</v>
      </c>
      <c r="AF22">
        <v>9025</v>
      </c>
      <c r="AG22"/>
      <c r="AH22"/>
    </row>
    <row r="23" spans="1:34" ht="12.75">
      <c r="A23" s="1" t="s">
        <v>5</v>
      </c>
      <c r="B23" s="6"/>
      <c r="C23" t="s">
        <v>81</v>
      </c>
      <c r="D23" s="19" t="s">
        <v>82</v>
      </c>
      <c r="E23" s="14">
        <v>8</v>
      </c>
      <c r="F23" s="14">
        <v>4</v>
      </c>
      <c r="G23" s="14">
        <v>7</v>
      </c>
      <c r="H23" s="14">
        <v>5.5</v>
      </c>
      <c r="I23" s="14">
        <v>3</v>
      </c>
      <c r="J23" s="15"/>
      <c r="K23" s="14">
        <v>4</v>
      </c>
      <c r="L23" s="14">
        <f t="shared" si="4"/>
        <v>31.5</v>
      </c>
      <c r="M23" s="22">
        <v>6.5</v>
      </c>
      <c r="N23" s="22">
        <v>6</v>
      </c>
      <c r="O23" s="22">
        <v>6.5</v>
      </c>
      <c r="P23" s="22">
        <v>5</v>
      </c>
      <c r="Q23" s="22">
        <v>3</v>
      </c>
      <c r="R23" s="22"/>
      <c r="S23" s="22">
        <v>2</v>
      </c>
      <c r="T23" s="8">
        <f t="shared" si="1"/>
        <v>29</v>
      </c>
      <c r="U23" s="1">
        <v>7</v>
      </c>
      <c r="V23" s="1">
        <v>5</v>
      </c>
      <c r="W23" s="1">
        <v>6</v>
      </c>
      <c r="X23" s="1">
        <v>5</v>
      </c>
      <c r="Y23" s="1">
        <v>3</v>
      </c>
      <c r="AA23" s="1">
        <v>4</v>
      </c>
      <c r="AB23" s="8">
        <f t="shared" si="2"/>
        <v>30</v>
      </c>
      <c r="AC23" s="39">
        <f t="shared" si="3"/>
        <v>90.5</v>
      </c>
      <c r="AD23" t="s">
        <v>81</v>
      </c>
      <c r="AE23">
        <v>2</v>
      </c>
      <c r="AF23">
        <v>12770</v>
      </c>
      <c r="AG23"/>
      <c r="AH23"/>
    </row>
    <row r="24" spans="1:34" ht="12.75">
      <c r="A24" s="1" t="s">
        <v>5</v>
      </c>
      <c r="B24" s="6"/>
      <c r="C24" t="s">
        <v>83</v>
      </c>
      <c r="D24" s="19" t="s">
        <v>84</v>
      </c>
      <c r="E24" s="14">
        <v>7.5</v>
      </c>
      <c r="F24" s="14">
        <v>2.5</v>
      </c>
      <c r="G24" s="14">
        <v>6.5</v>
      </c>
      <c r="H24" s="14">
        <v>3.5</v>
      </c>
      <c r="I24" s="14">
        <v>4</v>
      </c>
      <c r="J24" s="15"/>
      <c r="K24" s="14">
        <v>4</v>
      </c>
      <c r="L24" s="14">
        <f t="shared" si="4"/>
        <v>28</v>
      </c>
      <c r="M24" s="20">
        <v>6</v>
      </c>
      <c r="N24" s="20">
        <v>5</v>
      </c>
      <c r="O24" s="20">
        <v>7.5</v>
      </c>
      <c r="P24" s="20">
        <v>5</v>
      </c>
      <c r="Q24" s="20">
        <v>3</v>
      </c>
      <c r="R24" s="20"/>
      <c r="S24" s="20">
        <v>2</v>
      </c>
      <c r="T24" s="8">
        <f t="shared" si="1"/>
        <v>28.5</v>
      </c>
      <c r="U24" s="1">
        <v>7</v>
      </c>
      <c r="V24" s="1">
        <v>5</v>
      </c>
      <c r="W24" s="1">
        <v>6</v>
      </c>
      <c r="X24" s="1">
        <v>5</v>
      </c>
      <c r="Y24" s="1">
        <v>2</v>
      </c>
      <c r="AA24" s="1">
        <v>4</v>
      </c>
      <c r="AB24" s="8">
        <f t="shared" si="2"/>
        <v>29</v>
      </c>
      <c r="AC24" s="39">
        <f t="shared" si="3"/>
        <v>85.5</v>
      </c>
      <c r="AD24" t="s">
        <v>83</v>
      </c>
      <c r="AE24">
        <v>1</v>
      </c>
      <c r="AF24"/>
      <c r="AG24"/>
      <c r="AH24"/>
    </row>
    <row r="25" spans="2:34" ht="12.75">
      <c r="B25" s="6"/>
      <c r="C25" t="s">
        <v>85</v>
      </c>
      <c r="D25" s="19" t="s">
        <v>31</v>
      </c>
      <c r="E25" s="14">
        <v>7.5</v>
      </c>
      <c r="F25" s="14">
        <v>4</v>
      </c>
      <c r="G25" s="14">
        <v>9</v>
      </c>
      <c r="H25" s="14">
        <v>8</v>
      </c>
      <c r="I25" s="14">
        <v>7</v>
      </c>
      <c r="J25" s="15"/>
      <c r="K25" s="14">
        <v>8</v>
      </c>
      <c r="L25" s="14">
        <f t="shared" si="4"/>
        <v>43.5</v>
      </c>
      <c r="M25" s="22">
        <v>8</v>
      </c>
      <c r="N25" s="22">
        <v>5</v>
      </c>
      <c r="O25" s="22">
        <v>9</v>
      </c>
      <c r="P25" s="22">
        <v>8</v>
      </c>
      <c r="Q25" s="22">
        <v>6</v>
      </c>
      <c r="R25" s="22"/>
      <c r="S25" s="22">
        <v>3</v>
      </c>
      <c r="T25" s="8">
        <f t="shared" si="1"/>
        <v>39</v>
      </c>
      <c r="U25" s="1">
        <v>8</v>
      </c>
      <c r="V25" s="1">
        <v>6</v>
      </c>
      <c r="W25" s="1">
        <v>9</v>
      </c>
      <c r="X25" s="1">
        <v>8</v>
      </c>
      <c r="Y25" s="1">
        <v>6</v>
      </c>
      <c r="AA25" s="1">
        <v>4</v>
      </c>
      <c r="AB25" s="8">
        <f t="shared" si="2"/>
        <v>41</v>
      </c>
      <c r="AC25" s="39">
        <f t="shared" si="3"/>
        <v>123.5</v>
      </c>
      <c r="AD25" t="s">
        <v>85</v>
      </c>
      <c r="AE25">
        <v>1</v>
      </c>
      <c r="AF25">
        <v>2891</v>
      </c>
      <c r="AG25"/>
      <c r="AH25"/>
    </row>
    <row r="26" spans="1:34" ht="12.75">
      <c r="A26" s="1" t="s">
        <v>5</v>
      </c>
      <c r="B26" s="6"/>
      <c r="C26" t="s">
        <v>86</v>
      </c>
      <c r="D26" s="19" t="s">
        <v>87</v>
      </c>
      <c r="E26" s="14">
        <v>7</v>
      </c>
      <c r="F26" s="14">
        <v>5</v>
      </c>
      <c r="G26" s="14">
        <v>7</v>
      </c>
      <c r="H26" s="14">
        <v>4.5</v>
      </c>
      <c r="I26" s="14">
        <v>2</v>
      </c>
      <c r="J26" s="15"/>
      <c r="K26" s="14">
        <v>5</v>
      </c>
      <c r="L26" s="14">
        <f t="shared" si="4"/>
        <v>30.5</v>
      </c>
      <c r="M26" s="22">
        <v>8</v>
      </c>
      <c r="N26" s="22">
        <v>4</v>
      </c>
      <c r="O26" s="22">
        <v>4</v>
      </c>
      <c r="P26" s="22">
        <v>4</v>
      </c>
      <c r="Q26" s="22">
        <v>3</v>
      </c>
      <c r="R26" s="22"/>
      <c r="S26" s="22">
        <v>4</v>
      </c>
      <c r="T26" s="8">
        <f t="shared" si="1"/>
        <v>27</v>
      </c>
      <c r="U26" s="1">
        <v>7</v>
      </c>
      <c r="V26" s="1">
        <v>4</v>
      </c>
      <c r="W26" s="1">
        <v>4</v>
      </c>
      <c r="X26" s="1">
        <v>4</v>
      </c>
      <c r="Y26" s="1">
        <v>3</v>
      </c>
      <c r="AA26" s="1">
        <v>4</v>
      </c>
      <c r="AB26" s="8">
        <f t="shared" si="2"/>
        <v>26</v>
      </c>
      <c r="AC26" s="39">
        <f t="shared" si="3"/>
        <v>83.5</v>
      </c>
      <c r="AD26" t="s">
        <v>86</v>
      </c>
      <c r="AE26">
        <v>2</v>
      </c>
      <c r="AF26">
        <v>4039</v>
      </c>
      <c r="AG26"/>
      <c r="AH26"/>
    </row>
    <row r="27" spans="1:34" ht="12.75">
      <c r="A27" s="1" t="s">
        <v>5</v>
      </c>
      <c r="B27" s="6"/>
      <c r="C27" t="s">
        <v>88</v>
      </c>
      <c r="D27" s="19" t="s">
        <v>89</v>
      </c>
      <c r="E27" s="14">
        <f>1+0+0+1+1+0+1</f>
        <v>4</v>
      </c>
      <c r="F27" s="14">
        <v>5</v>
      </c>
      <c r="G27" s="14">
        <f>2+1+1+1+3.5</f>
        <v>8.5</v>
      </c>
      <c r="H27" s="14">
        <f>3+1+1+0+0+0+0</f>
        <v>5</v>
      </c>
      <c r="I27" s="14">
        <v>2</v>
      </c>
      <c r="J27" s="14"/>
      <c r="K27" s="14">
        <v>6</v>
      </c>
      <c r="L27" s="14">
        <f t="shared" si="4"/>
        <v>30.5</v>
      </c>
      <c r="M27" s="20">
        <v>7</v>
      </c>
      <c r="N27" s="20">
        <v>5</v>
      </c>
      <c r="O27" s="20">
        <v>9</v>
      </c>
      <c r="P27" s="20">
        <v>8</v>
      </c>
      <c r="Q27" s="20">
        <v>3</v>
      </c>
      <c r="R27" s="20"/>
      <c r="S27" s="20">
        <v>6</v>
      </c>
      <c r="T27" s="8">
        <f t="shared" si="1"/>
        <v>38</v>
      </c>
      <c r="U27" s="1">
        <v>6</v>
      </c>
      <c r="V27" s="1">
        <v>5</v>
      </c>
      <c r="W27" s="1">
        <v>8</v>
      </c>
      <c r="X27" s="1">
        <v>7</v>
      </c>
      <c r="Y27" s="1">
        <v>3</v>
      </c>
      <c r="AA27" s="1">
        <v>7</v>
      </c>
      <c r="AB27" s="8">
        <f t="shared" si="2"/>
        <v>36</v>
      </c>
      <c r="AC27" s="39">
        <f t="shared" si="3"/>
        <v>104.5</v>
      </c>
      <c r="AD27" t="s">
        <v>88</v>
      </c>
      <c r="AE27">
        <v>3</v>
      </c>
      <c r="AF27">
        <v>23044</v>
      </c>
      <c r="AG27"/>
      <c r="AH27"/>
    </row>
    <row r="28" spans="1:34" ht="12.75">
      <c r="A28" s="1" t="s">
        <v>16</v>
      </c>
      <c r="B28" s="6"/>
      <c r="C28" t="s">
        <v>90</v>
      </c>
      <c r="D28" s="19" t="s">
        <v>91</v>
      </c>
      <c r="E28" s="15">
        <f>1+0+0+0+1+0+1</f>
        <v>3</v>
      </c>
      <c r="F28" s="12">
        <v>5</v>
      </c>
      <c r="G28" s="12">
        <f>2+1+1+2+3.5</f>
        <v>9.5</v>
      </c>
      <c r="H28" s="12">
        <f>3+1+0+0+0+1+0</f>
        <v>5</v>
      </c>
      <c r="I28" s="12">
        <v>4</v>
      </c>
      <c r="J28" s="14"/>
      <c r="K28" s="14">
        <v>5</v>
      </c>
      <c r="L28" s="14">
        <f t="shared" si="4"/>
        <v>31.5</v>
      </c>
      <c r="M28" s="21">
        <v>7</v>
      </c>
      <c r="N28" s="21">
        <v>5</v>
      </c>
      <c r="O28" s="21">
        <v>9</v>
      </c>
      <c r="P28" s="21">
        <v>7</v>
      </c>
      <c r="Q28" s="21">
        <v>4</v>
      </c>
      <c r="R28" s="20"/>
      <c r="S28" s="20">
        <v>3</v>
      </c>
      <c r="T28" s="8">
        <f t="shared" si="1"/>
        <v>35</v>
      </c>
      <c r="U28" s="1">
        <v>7</v>
      </c>
      <c r="V28" s="1">
        <v>5</v>
      </c>
      <c r="W28" s="1">
        <v>8</v>
      </c>
      <c r="X28" s="1">
        <v>7</v>
      </c>
      <c r="Y28" s="1">
        <v>3</v>
      </c>
      <c r="AA28" s="1">
        <v>3</v>
      </c>
      <c r="AB28" s="8">
        <f t="shared" si="2"/>
        <v>33</v>
      </c>
      <c r="AC28" s="39">
        <f t="shared" si="3"/>
        <v>99.5</v>
      </c>
      <c r="AD28" t="s">
        <v>90</v>
      </c>
      <c r="AE28">
        <v>3</v>
      </c>
      <c r="AF28">
        <v>21425</v>
      </c>
      <c r="AG28"/>
      <c r="AH28"/>
    </row>
    <row r="29" spans="1:34" ht="12.75">
      <c r="A29" s="1" t="s">
        <v>5</v>
      </c>
      <c r="B29" s="6"/>
      <c r="C29" t="s">
        <v>32</v>
      </c>
      <c r="D29" s="19" t="s">
        <v>45</v>
      </c>
      <c r="E29" s="14">
        <f>1+1+0+1+1+0+1+1</f>
        <v>6</v>
      </c>
      <c r="F29" s="14">
        <v>6</v>
      </c>
      <c r="G29" s="14">
        <f>1+1+1+1+3.5</f>
        <v>7.5</v>
      </c>
      <c r="H29" s="14">
        <f>3+1+2+0+0+0+0</f>
        <v>6</v>
      </c>
      <c r="I29" s="14">
        <v>5</v>
      </c>
      <c r="J29" s="14"/>
      <c r="K29" s="14">
        <v>7</v>
      </c>
      <c r="L29" s="14">
        <f t="shared" si="4"/>
        <v>37.5</v>
      </c>
      <c r="M29" s="22">
        <v>10</v>
      </c>
      <c r="N29" s="22">
        <v>5</v>
      </c>
      <c r="O29" s="22">
        <v>6.5</v>
      </c>
      <c r="P29" s="22">
        <v>9</v>
      </c>
      <c r="Q29" s="22">
        <v>7</v>
      </c>
      <c r="R29" s="22"/>
      <c r="S29" s="22">
        <v>7</v>
      </c>
      <c r="T29" s="8">
        <f t="shared" si="1"/>
        <v>44.5</v>
      </c>
      <c r="U29" s="1">
        <v>10</v>
      </c>
      <c r="V29" s="1">
        <v>6</v>
      </c>
      <c r="W29" s="1">
        <v>7</v>
      </c>
      <c r="X29" s="1">
        <v>9</v>
      </c>
      <c r="Y29" s="1">
        <v>7</v>
      </c>
      <c r="AA29" s="1">
        <v>8</v>
      </c>
      <c r="AB29" s="8">
        <f t="shared" si="2"/>
        <v>47</v>
      </c>
      <c r="AC29" s="39">
        <f t="shared" si="3"/>
        <v>129</v>
      </c>
      <c r="AD29" t="s">
        <v>32</v>
      </c>
      <c r="AE29">
        <v>3</v>
      </c>
      <c r="AF29">
        <v>27533</v>
      </c>
      <c r="AG29"/>
      <c r="AH29"/>
    </row>
    <row r="30" spans="1:34" ht="12.75">
      <c r="A30" s="1" t="s">
        <v>5</v>
      </c>
      <c r="B30" s="6"/>
      <c r="C30" t="s">
        <v>92</v>
      </c>
      <c r="D30" s="19" t="s">
        <v>93</v>
      </c>
      <c r="E30" s="14">
        <f>1+0+0+1+1+0+1</f>
        <v>4</v>
      </c>
      <c r="F30" s="14">
        <v>6</v>
      </c>
      <c r="G30" s="14">
        <f>1+1+1+2+3.5</f>
        <v>8.5</v>
      </c>
      <c r="H30" s="14">
        <f>3+1+0+0+0+1+0</f>
        <v>5</v>
      </c>
      <c r="I30" s="14">
        <v>2</v>
      </c>
      <c r="J30" s="14"/>
      <c r="K30" s="14">
        <v>5</v>
      </c>
      <c r="L30" s="14">
        <f t="shared" si="4"/>
        <v>30.5</v>
      </c>
      <c r="M30" s="20">
        <v>8.5</v>
      </c>
      <c r="N30" s="20">
        <v>5</v>
      </c>
      <c r="O30" s="20">
        <v>9</v>
      </c>
      <c r="P30" s="20">
        <v>5</v>
      </c>
      <c r="Q30" s="20">
        <v>3</v>
      </c>
      <c r="R30" s="20"/>
      <c r="S30" s="20">
        <v>3</v>
      </c>
      <c r="T30" s="8">
        <f t="shared" si="1"/>
        <v>33.5</v>
      </c>
      <c r="U30" s="1">
        <v>8</v>
      </c>
      <c r="V30" s="1">
        <v>5</v>
      </c>
      <c r="W30" s="1">
        <v>7</v>
      </c>
      <c r="X30" s="1">
        <v>8</v>
      </c>
      <c r="Y30" s="1">
        <v>2</v>
      </c>
      <c r="AA30" s="1">
        <v>4</v>
      </c>
      <c r="AB30" s="8">
        <f t="shared" si="2"/>
        <v>34</v>
      </c>
      <c r="AC30" s="39">
        <f t="shared" si="3"/>
        <v>98</v>
      </c>
      <c r="AD30" t="s">
        <v>92</v>
      </c>
      <c r="AE30">
        <v>2</v>
      </c>
      <c r="AF30">
        <v>5338</v>
      </c>
      <c r="AG30"/>
      <c r="AH30"/>
    </row>
    <row r="31" spans="1:34" ht="12.75">
      <c r="A31" s="1" t="s">
        <v>5</v>
      </c>
      <c r="B31" s="6"/>
      <c r="C31" t="s">
        <v>33</v>
      </c>
      <c r="D31" s="19" t="s">
        <v>94</v>
      </c>
      <c r="E31" s="14">
        <f>1+1+0+1+1+0+1</f>
        <v>5</v>
      </c>
      <c r="F31" s="14">
        <v>5</v>
      </c>
      <c r="G31" s="14">
        <f>1+1+1+1+3.5</f>
        <v>7.5</v>
      </c>
      <c r="H31" s="14">
        <f>2+1+1+0+0+0+0</f>
        <v>4</v>
      </c>
      <c r="I31" s="14">
        <v>3</v>
      </c>
      <c r="J31" s="14"/>
      <c r="K31" s="14">
        <v>5</v>
      </c>
      <c r="L31" s="14">
        <f t="shared" si="4"/>
        <v>29.5</v>
      </c>
      <c r="M31" s="22">
        <v>9</v>
      </c>
      <c r="N31" s="22">
        <v>5</v>
      </c>
      <c r="O31" s="22">
        <v>8.5</v>
      </c>
      <c r="P31" s="22">
        <v>5</v>
      </c>
      <c r="Q31" s="22">
        <v>3</v>
      </c>
      <c r="R31" s="22"/>
      <c r="S31" s="22">
        <v>3</v>
      </c>
      <c r="T31" s="8">
        <f t="shared" si="1"/>
        <v>33.5</v>
      </c>
      <c r="U31" s="1">
        <v>9</v>
      </c>
      <c r="V31" s="1">
        <v>5</v>
      </c>
      <c r="W31" s="1">
        <v>8</v>
      </c>
      <c r="X31" s="1">
        <v>6</v>
      </c>
      <c r="Y31" s="1">
        <v>4</v>
      </c>
      <c r="AA31" s="1">
        <v>5</v>
      </c>
      <c r="AB31" s="8">
        <f t="shared" si="2"/>
        <v>37</v>
      </c>
      <c r="AC31" s="39">
        <f t="shared" si="3"/>
        <v>100</v>
      </c>
      <c r="AD31" t="s">
        <v>33</v>
      </c>
      <c r="AE31">
        <v>1</v>
      </c>
      <c r="AF31">
        <v>2713</v>
      </c>
      <c r="AG31"/>
      <c r="AH31"/>
    </row>
    <row r="32" spans="1:34" ht="12.75">
      <c r="A32" s="1" t="s">
        <v>5</v>
      </c>
      <c r="B32" s="6"/>
      <c r="C32" t="s">
        <v>95</v>
      </c>
      <c r="D32" s="19" t="s">
        <v>96</v>
      </c>
      <c r="E32" s="14">
        <v>6</v>
      </c>
      <c r="F32" s="14">
        <v>3</v>
      </c>
      <c r="G32" s="14">
        <v>8</v>
      </c>
      <c r="H32" s="14">
        <v>6</v>
      </c>
      <c r="I32" s="14">
        <v>1</v>
      </c>
      <c r="J32" s="14"/>
      <c r="K32" s="14">
        <v>3</v>
      </c>
      <c r="L32" s="14">
        <f t="shared" si="4"/>
        <v>27</v>
      </c>
      <c r="M32" s="20">
        <v>9</v>
      </c>
      <c r="N32" s="20">
        <v>6</v>
      </c>
      <c r="O32" s="20">
        <v>9</v>
      </c>
      <c r="P32" s="20">
        <v>9</v>
      </c>
      <c r="Q32" s="20">
        <v>5</v>
      </c>
      <c r="R32" s="20"/>
      <c r="S32" s="20">
        <v>4</v>
      </c>
      <c r="T32" s="8">
        <f t="shared" si="1"/>
        <v>42</v>
      </c>
      <c r="U32" s="1">
        <v>8</v>
      </c>
      <c r="V32" s="1">
        <v>5</v>
      </c>
      <c r="W32" s="1">
        <v>8</v>
      </c>
      <c r="X32" s="1">
        <v>6</v>
      </c>
      <c r="Y32" s="1">
        <v>3</v>
      </c>
      <c r="AA32" s="1">
        <v>6</v>
      </c>
      <c r="AB32" s="8">
        <f t="shared" si="2"/>
        <v>36</v>
      </c>
      <c r="AC32" s="39">
        <f t="shared" si="3"/>
        <v>105</v>
      </c>
      <c r="AD32" t="s">
        <v>95</v>
      </c>
      <c r="AE32">
        <v>2</v>
      </c>
      <c r="AF32">
        <v>14086</v>
      </c>
      <c r="AG32"/>
      <c r="AH32"/>
    </row>
    <row r="33" spans="1:34" ht="12.75">
      <c r="A33" s="1" t="s">
        <v>17</v>
      </c>
      <c r="B33" s="6"/>
      <c r="C33" t="s">
        <v>42</v>
      </c>
      <c r="D33" s="19" t="s">
        <v>97</v>
      </c>
      <c r="E33" s="12">
        <v>6</v>
      </c>
      <c r="F33" s="12">
        <v>5.5</v>
      </c>
      <c r="G33" s="12">
        <v>9.5</v>
      </c>
      <c r="H33" s="12">
        <v>9</v>
      </c>
      <c r="I33" s="12">
        <v>5.5</v>
      </c>
      <c r="J33" s="14"/>
      <c r="K33" s="14">
        <v>5</v>
      </c>
      <c r="L33" s="14">
        <f t="shared" si="4"/>
        <v>40.5</v>
      </c>
      <c r="M33" s="34">
        <v>9</v>
      </c>
      <c r="N33" s="34">
        <v>6</v>
      </c>
      <c r="O33" s="34">
        <v>10</v>
      </c>
      <c r="P33" s="34">
        <v>9</v>
      </c>
      <c r="Q33" s="34">
        <v>5</v>
      </c>
      <c r="R33" s="22"/>
      <c r="S33" s="22">
        <v>5</v>
      </c>
      <c r="T33" s="8">
        <f t="shared" si="1"/>
        <v>44</v>
      </c>
      <c r="U33" s="1">
        <v>9</v>
      </c>
      <c r="V33" s="1">
        <v>5</v>
      </c>
      <c r="W33" s="1">
        <v>8</v>
      </c>
      <c r="X33" s="1">
        <v>9</v>
      </c>
      <c r="Y33" s="1">
        <v>4</v>
      </c>
      <c r="AA33" s="1">
        <v>6</v>
      </c>
      <c r="AB33" s="8">
        <f t="shared" si="2"/>
        <v>41</v>
      </c>
      <c r="AC33" s="39">
        <f t="shared" si="3"/>
        <v>125.5</v>
      </c>
      <c r="AD33" t="s">
        <v>42</v>
      </c>
      <c r="AE33">
        <v>3</v>
      </c>
      <c r="AF33">
        <v>24382</v>
      </c>
      <c r="AG33"/>
      <c r="AH33"/>
    </row>
    <row r="34" spans="1:34" ht="12.75">
      <c r="A34" s="1" t="s">
        <v>5</v>
      </c>
      <c r="B34" s="6"/>
      <c r="C34" t="s">
        <v>35</v>
      </c>
      <c r="D34" s="19" t="s">
        <v>98</v>
      </c>
      <c r="E34" s="14">
        <v>8</v>
      </c>
      <c r="F34" s="14">
        <v>5.5</v>
      </c>
      <c r="G34" s="14">
        <v>6.5</v>
      </c>
      <c r="H34" s="14">
        <v>8</v>
      </c>
      <c r="I34" s="14">
        <v>7</v>
      </c>
      <c r="J34" s="14"/>
      <c r="K34" s="14">
        <v>7</v>
      </c>
      <c r="L34" s="14">
        <f t="shared" si="4"/>
        <v>42</v>
      </c>
      <c r="M34" s="22">
        <v>10</v>
      </c>
      <c r="N34" s="22">
        <v>6</v>
      </c>
      <c r="O34" s="22">
        <v>7</v>
      </c>
      <c r="P34" s="22">
        <v>9</v>
      </c>
      <c r="Q34" s="22">
        <v>8</v>
      </c>
      <c r="R34" s="22"/>
      <c r="S34" s="22">
        <v>5</v>
      </c>
      <c r="T34" s="8">
        <f t="shared" si="1"/>
        <v>45</v>
      </c>
      <c r="U34" s="1">
        <v>10</v>
      </c>
      <c r="V34" s="1">
        <v>6</v>
      </c>
      <c r="W34" s="1">
        <v>7</v>
      </c>
      <c r="X34" s="1">
        <v>8</v>
      </c>
      <c r="Y34" s="1">
        <v>8</v>
      </c>
      <c r="AA34" s="1">
        <v>8</v>
      </c>
      <c r="AB34" s="8">
        <f t="shared" si="2"/>
        <v>47</v>
      </c>
      <c r="AC34" s="39">
        <f t="shared" si="3"/>
        <v>134</v>
      </c>
      <c r="AD34" t="s">
        <v>35</v>
      </c>
      <c r="AE34">
        <v>2</v>
      </c>
      <c r="AF34">
        <v>14565</v>
      </c>
      <c r="AG34"/>
      <c r="AH34"/>
    </row>
    <row r="35" spans="1:34" ht="12.75">
      <c r="A35" s="1" t="s">
        <v>5</v>
      </c>
      <c r="B35" s="6"/>
      <c r="C35" t="s">
        <v>99</v>
      </c>
      <c r="D35" s="19" t="s">
        <v>100</v>
      </c>
      <c r="E35" s="14">
        <v>4</v>
      </c>
      <c r="F35" s="14">
        <v>4</v>
      </c>
      <c r="G35" s="14">
        <v>8.5</v>
      </c>
      <c r="H35" s="14">
        <v>7</v>
      </c>
      <c r="I35" s="14">
        <v>1</v>
      </c>
      <c r="J35" s="14"/>
      <c r="K35" s="14">
        <v>6</v>
      </c>
      <c r="L35" s="14">
        <f t="shared" si="4"/>
        <v>30.5</v>
      </c>
      <c r="M35" s="22">
        <v>6</v>
      </c>
      <c r="N35" s="22">
        <v>5</v>
      </c>
      <c r="O35" s="22">
        <v>7.5</v>
      </c>
      <c r="P35" s="22">
        <v>6</v>
      </c>
      <c r="Q35" s="22">
        <v>4</v>
      </c>
      <c r="R35" s="22"/>
      <c r="S35" s="22">
        <v>3</v>
      </c>
      <c r="T35" s="8">
        <f t="shared" si="1"/>
        <v>31.5</v>
      </c>
      <c r="U35" s="1">
        <v>6</v>
      </c>
      <c r="V35" s="1">
        <v>5</v>
      </c>
      <c r="W35" s="1">
        <v>7.5</v>
      </c>
      <c r="X35" s="1">
        <v>6</v>
      </c>
      <c r="Y35" s="1">
        <v>3</v>
      </c>
      <c r="AA35" s="1">
        <v>5</v>
      </c>
      <c r="AB35" s="8">
        <f t="shared" si="2"/>
        <v>32.5</v>
      </c>
      <c r="AC35" s="39">
        <f t="shared" si="3"/>
        <v>94.5</v>
      </c>
      <c r="AD35" t="s">
        <v>99</v>
      </c>
      <c r="AE35">
        <v>2</v>
      </c>
      <c r="AF35">
        <v>3528</v>
      </c>
      <c r="AG35"/>
      <c r="AH35"/>
    </row>
    <row r="36" spans="1:34" ht="12.75">
      <c r="A36" s="1" t="s">
        <v>5</v>
      </c>
      <c r="B36" s="6"/>
      <c r="C36" t="s">
        <v>101</v>
      </c>
      <c r="D36" s="19" t="s">
        <v>102</v>
      </c>
      <c r="E36" s="14">
        <v>5</v>
      </c>
      <c r="F36" s="14">
        <v>5</v>
      </c>
      <c r="G36" s="14">
        <v>6</v>
      </c>
      <c r="H36" s="14">
        <v>3</v>
      </c>
      <c r="I36" s="14">
        <v>1.5</v>
      </c>
      <c r="J36" s="14"/>
      <c r="K36" s="14">
        <v>3</v>
      </c>
      <c r="L36" s="14">
        <f t="shared" si="4"/>
        <v>23.5</v>
      </c>
      <c r="M36" s="22">
        <v>8</v>
      </c>
      <c r="N36" s="22">
        <v>5</v>
      </c>
      <c r="O36" s="22">
        <v>5.5</v>
      </c>
      <c r="P36" s="22">
        <v>6</v>
      </c>
      <c r="Q36" s="22">
        <v>4</v>
      </c>
      <c r="R36" s="22"/>
      <c r="S36" s="22">
        <v>2</v>
      </c>
      <c r="T36" s="8">
        <f t="shared" si="1"/>
        <v>30.5</v>
      </c>
      <c r="U36" s="1">
        <v>6</v>
      </c>
      <c r="V36" s="1">
        <v>5</v>
      </c>
      <c r="W36" s="1">
        <v>5</v>
      </c>
      <c r="X36" s="1">
        <v>5</v>
      </c>
      <c r="Y36" s="1">
        <v>3</v>
      </c>
      <c r="AA36" s="1">
        <v>3</v>
      </c>
      <c r="AB36" s="8">
        <f t="shared" si="2"/>
        <v>27</v>
      </c>
      <c r="AC36" s="39">
        <f t="shared" si="3"/>
        <v>81</v>
      </c>
      <c r="AD36" t="s">
        <v>101</v>
      </c>
      <c r="AE36">
        <v>2</v>
      </c>
      <c r="AF36">
        <v>4014</v>
      </c>
      <c r="AG36"/>
      <c r="AH36"/>
    </row>
    <row r="37" spans="1:34" ht="12.75">
      <c r="A37" s="1" t="s">
        <v>5</v>
      </c>
      <c r="B37" s="6"/>
      <c r="C37" t="s">
        <v>37</v>
      </c>
      <c r="D37" s="19" t="s">
        <v>103</v>
      </c>
      <c r="E37" s="14">
        <v>9</v>
      </c>
      <c r="F37" s="14">
        <v>5</v>
      </c>
      <c r="G37" s="14">
        <v>7.5</v>
      </c>
      <c r="H37" s="14">
        <v>7</v>
      </c>
      <c r="I37" s="14">
        <v>5</v>
      </c>
      <c r="J37" s="14"/>
      <c r="K37" s="14">
        <v>8</v>
      </c>
      <c r="L37" s="14">
        <f t="shared" si="4"/>
        <v>41.5</v>
      </c>
      <c r="M37" s="20">
        <v>10</v>
      </c>
      <c r="N37" s="20">
        <v>6</v>
      </c>
      <c r="O37" s="20">
        <v>8.5</v>
      </c>
      <c r="P37" s="20">
        <v>8</v>
      </c>
      <c r="Q37" s="20">
        <v>4</v>
      </c>
      <c r="R37" s="20"/>
      <c r="S37" s="20">
        <v>2</v>
      </c>
      <c r="T37" s="8">
        <f t="shared" si="1"/>
        <v>38.5</v>
      </c>
      <c r="U37" s="1">
        <v>9</v>
      </c>
      <c r="V37" s="1">
        <v>5</v>
      </c>
      <c r="W37" s="1">
        <v>8</v>
      </c>
      <c r="X37" s="1">
        <v>8</v>
      </c>
      <c r="Y37" s="1">
        <v>5</v>
      </c>
      <c r="AA37" s="1">
        <v>5</v>
      </c>
      <c r="AB37" s="8">
        <f t="shared" si="2"/>
        <v>40</v>
      </c>
      <c r="AC37" s="39">
        <f t="shared" si="3"/>
        <v>120</v>
      </c>
      <c r="AD37" t="s">
        <v>37</v>
      </c>
      <c r="AE37">
        <v>3</v>
      </c>
      <c r="AF37">
        <v>34725</v>
      </c>
      <c r="AG37"/>
      <c r="AH37"/>
    </row>
    <row r="38" spans="1:34" ht="12.75">
      <c r="A38" s="1" t="s">
        <v>18</v>
      </c>
      <c r="B38" s="6"/>
      <c r="C38" t="s">
        <v>104</v>
      </c>
      <c r="D38" s="19" t="s">
        <v>105</v>
      </c>
      <c r="E38" s="13">
        <v>7</v>
      </c>
      <c r="F38" s="13">
        <v>4</v>
      </c>
      <c r="G38" s="13">
        <v>3</v>
      </c>
      <c r="H38" s="13">
        <v>5</v>
      </c>
      <c r="I38" s="13">
        <v>2</v>
      </c>
      <c r="J38" s="14"/>
      <c r="K38" s="14">
        <v>4</v>
      </c>
      <c r="L38" s="14">
        <f t="shared" si="4"/>
        <v>25</v>
      </c>
      <c r="M38" s="35">
        <v>7</v>
      </c>
      <c r="N38" s="35">
        <v>6</v>
      </c>
      <c r="O38" s="35">
        <v>5.5</v>
      </c>
      <c r="P38" s="35">
        <v>6</v>
      </c>
      <c r="Q38" s="35">
        <v>3</v>
      </c>
      <c r="R38" s="22"/>
      <c r="S38" s="22">
        <v>1</v>
      </c>
      <c r="T38" s="8">
        <f t="shared" si="1"/>
        <v>28.5</v>
      </c>
      <c r="U38" s="1">
        <v>6</v>
      </c>
      <c r="V38" s="1">
        <v>6</v>
      </c>
      <c r="W38" s="1">
        <v>6</v>
      </c>
      <c r="X38" s="1">
        <v>7</v>
      </c>
      <c r="Y38" s="1">
        <v>3</v>
      </c>
      <c r="AA38" s="1">
        <v>1</v>
      </c>
      <c r="AB38" s="8">
        <f t="shared" si="2"/>
        <v>29</v>
      </c>
      <c r="AC38" s="39">
        <f t="shared" si="3"/>
        <v>82.5</v>
      </c>
      <c r="AD38" t="s">
        <v>104</v>
      </c>
      <c r="AE38">
        <v>2</v>
      </c>
      <c r="AF38">
        <v>3553</v>
      </c>
      <c r="AG38"/>
      <c r="AH38"/>
    </row>
    <row r="39" spans="1:34" ht="12.75">
      <c r="A39" s="1" t="s">
        <v>19</v>
      </c>
      <c r="B39" s="6"/>
      <c r="C39" t="s">
        <v>106</v>
      </c>
      <c r="D39" s="19" t="s">
        <v>107</v>
      </c>
      <c r="E39" s="13">
        <v>7</v>
      </c>
      <c r="F39" s="13">
        <v>4</v>
      </c>
      <c r="G39" s="13">
        <v>5.5</v>
      </c>
      <c r="H39" s="13">
        <v>4</v>
      </c>
      <c r="I39" s="13">
        <v>2</v>
      </c>
      <c r="J39" s="14"/>
      <c r="K39" s="14">
        <v>4</v>
      </c>
      <c r="L39" s="14">
        <f t="shared" si="4"/>
        <v>26.5</v>
      </c>
      <c r="M39" s="35">
        <v>9</v>
      </c>
      <c r="N39" s="35">
        <v>5</v>
      </c>
      <c r="O39" s="35">
        <v>8.5</v>
      </c>
      <c r="P39" s="35">
        <v>6</v>
      </c>
      <c r="Q39" s="35">
        <v>5</v>
      </c>
      <c r="R39" s="22"/>
      <c r="S39" s="22">
        <v>2</v>
      </c>
      <c r="T39" s="8">
        <f t="shared" si="1"/>
        <v>35.5</v>
      </c>
      <c r="U39" s="1">
        <v>8</v>
      </c>
      <c r="V39" s="1">
        <v>5</v>
      </c>
      <c r="W39" s="1">
        <v>7</v>
      </c>
      <c r="X39" s="1">
        <v>6</v>
      </c>
      <c r="Y39" s="1">
        <v>4</v>
      </c>
      <c r="AA39" s="1">
        <v>3</v>
      </c>
      <c r="AB39" s="8">
        <f t="shared" si="2"/>
        <v>33</v>
      </c>
      <c r="AC39" s="39">
        <f t="shared" si="3"/>
        <v>95</v>
      </c>
      <c r="AD39" t="s">
        <v>106</v>
      </c>
      <c r="AE39">
        <v>2</v>
      </c>
      <c r="AF39">
        <v>4372</v>
      </c>
      <c r="AG39"/>
      <c r="AH39"/>
    </row>
    <row r="40" spans="1:34" ht="12.75">
      <c r="A40" s="1" t="s">
        <v>5</v>
      </c>
      <c r="B40" s="6"/>
      <c r="C40" t="s">
        <v>108</v>
      </c>
      <c r="D40" s="19" t="s">
        <v>109</v>
      </c>
      <c r="E40" s="14">
        <v>4</v>
      </c>
      <c r="F40" s="14">
        <v>3</v>
      </c>
      <c r="G40" s="14">
        <v>4</v>
      </c>
      <c r="H40" s="14">
        <v>3</v>
      </c>
      <c r="I40" s="14">
        <v>1</v>
      </c>
      <c r="J40" s="14"/>
      <c r="K40" s="14">
        <v>3</v>
      </c>
      <c r="L40" s="14">
        <f t="shared" si="4"/>
        <v>18</v>
      </c>
      <c r="M40" s="22">
        <v>6</v>
      </c>
      <c r="N40" s="22">
        <v>5</v>
      </c>
      <c r="O40" s="22">
        <v>6</v>
      </c>
      <c r="P40" s="22">
        <v>4</v>
      </c>
      <c r="Q40" s="22">
        <v>2</v>
      </c>
      <c r="R40" s="22"/>
      <c r="S40" s="22">
        <v>3</v>
      </c>
      <c r="T40" s="8">
        <f t="shared" si="1"/>
        <v>26</v>
      </c>
      <c r="U40" s="1">
        <v>5</v>
      </c>
      <c r="V40" s="1">
        <v>5</v>
      </c>
      <c r="W40" s="1">
        <v>6</v>
      </c>
      <c r="X40" s="1">
        <v>4</v>
      </c>
      <c r="Y40" s="1">
        <v>2</v>
      </c>
      <c r="AA40" s="1">
        <v>2</v>
      </c>
      <c r="AB40" s="8">
        <f t="shared" si="2"/>
        <v>24</v>
      </c>
      <c r="AC40" s="39">
        <f t="shared" si="3"/>
        <v>68</v>
      </c>
      <c r="AD40" t="s">
        <v>108</v>
      </c>
      <c r="AE40">
        <v>1</v>
      </c>
      <c r="AF40">
        <v>334</v>
      </c>
      <c r="AG40"/>
      <c r="AH40"/>
    </row>
    <row r="41" spans="1:34" ht="12.75">
      <c r="A41" s="1" t="s">
        <v>20</v>
      </c>
      <c r="B41" s="6"/>
      <c r="C41" t="s">
        <v>34</v>
      </c>
      <c r="D41" s="19" t="s">
        <v>110</v>
      </c>
      <c r="E41" s="13">
        <v>8</v>
      </c>
      <c r="F41" s="13">
        <v>5</v>
      </c>
      <c r="G41" s="13">
        <v>6</v>
      </c>
      <c r="H41" s="13">
        <v>7</v>
      </c>
      <c r="I41" s="13">
        <v>3</v>
      </c>
      <c r="J41" s="14"/>
      <c r="K41" s="14">
        <v>7</v>
      </c>
      <c r="L41" s="14">
        <f t="shared" si="4"/>
        <v>36</v>
      </c>
      <c r="M41" s="36">
        <v>10</v>
      </c>
      <c r="N41" s="36">
        <v>6</v>
      </c>
      <c r="O41" s="36">
        <v>9</v>
      </c>
      <c r="P41" s="36">
        <v>7</v>
      </c>
      <c r="Q41" s="36">
        <v>4</v>
      </c>
      <c r="R41" s="22"/>
      <c r="S41" s="22">
        <v>5</v>
      </c>
      <c r="T41" s="8">
        <f t="shared" si="1"/>
        <v>41</v>
      </c>
      <c r="U41" s="1">
        <v>10</v>
      </c>
      <c r="V41" s="1">
        <v>5</v>
      </c>
      <c r="W41" s="1">
        <v>9</v>
      </c>
      <c r="X41" s="1">
        <v>8</v>
      </c>
      <c r="Y41" s="1">
        <v>5</v>
      </c>
      <c r="AA41" s="1">
        <v>8</v>
      </c>
      <c r="AB41" s="8">
        <f t="shared" si="2"/>
        <v>45</v>
      </c>
      <c r="AC41" s="39">
        <f t="shared" si="3"/>
        <v>122</v>
      </c>
      <c r="AD41" t="s">
        <v>34</v>
      </c>
      <c r="AE41">
        <v>2</v>
      </c>
      <c r="AF41">
        <v>8497</v>
      </c>
      <c r="AG41"/>
      <c r="AH41"/>
    </row>
    <row r="42" spans="2:34" ht="12.75">
      <c r="B42" s="6"/>
      <c r="C42" t="s">
        <v>111</v>
      </c>
      <c r="D42" s="19" t="s">
        <v>112</v>
      </c>
      <c r="E42" s="14">
        <v>9</v>
      </c>
      <c r="F42" s="14">
        <v>5</v>
      </c>
      <c r="G42" s="14">
        <v>7</v>
      </c>
      <c r="H42" s="14">
        <v>5</v>
      </c>
      <c r="I42" s="14">
        <v>3</v>
      </c>
      <c r="J42" s="14"/>
      <c r="K42" s="14">
        <v>6</v>
      </c>
      <c r="L42" s="14">
        <f aca="true" t="shared" si="5" ref="L42:L62">SUM(E42:K42)</f>
        <v>35</v>
      </c>
      <c r="M42" s="22">
        <v>8</v>
      </c>
      <c r="N42" s="22">
        <v>5</v>
      </c>
      <c r="O42" s="22">
        <v>7</v>
      </c>
      <c r="P42" s="22">
        <v>6</v>
      </c>
      <c r="Q42" s="22">
        <v>2</v>
      </c>
      <c r="R42" s="22"/>
      <c r="S42" s="22">
        <v>3</v>
      </c>
      <c r="T42" s="8">
        <f t="shared" si="1"/>
        <v>31</v>
      </c>
      <c r="U42" s="1">
        <v>7</v>
      </c>
      <c r="V42" s="1">
        <v>5</v>
      </c>
      <c r="W42" s="1">
        <v>6</v>
      </c>
      <c r="X42" s="1">
        <v>6</v>
      </c>
      <c r="Y42" s="1">
        <v>2</v>
      </c>
      <c r="AA42" s="1">
        <v>5</v>
      </c>
      <c r="AB42" s="8">
        <f t="shared" si="2"/>
        <v>31</v>
      </c>
      <c r="AC42" s="39">
        <f t="shared" si="3"/>
        <v>97</v>
      </c>
      <c r="AD42" t="s">
        <v>111</v>
      </c>
      <c r="AE42">
        <v>1</v>
      </c>
      <c r="AF42">
        <v>182</v>
      </c>
      <c r="AG42"/>
      <c r="AH42"/>
    </row>
    <row r="43" spans="2:34" ht="12.75">
      <c r="B43" s="6"/>
      <c r="C43" t="s">
        <v>113</v>
      </c>
      <c r="D43" s="19" t="s">
        <v>114</v>
      </c>
      <c r="E43" s="14">
        <v>5</v>
      </c>
      <c r="F43" s="14">
        <v>4</v>
      </c>
      <c r="G43" s="14">
        <v>6.5</v>
      </c>
      <c r="H43" s="14">
        <v>7</v>
      </c>
      <c r="I43" s="14">
        <v>3</v>
      </c>
      <c r="J43" s="14"/>
      <c r="K43" s="14">
        <v>5</v>
      </c>
      <c r="L43" s="14">
        <f t="shared" si="5"/>
        <v>30.5</v>
      </c>
      <c r="M43" s="22">
        <v>8</v>
      </c>
      <c r="N43" s="22">
        <v>5</v>
      </c>
      <c r="O43" s="22">
        <v>7</v>
      </c>
      <c r="P43" s="22">
        <v>6</v>
      </c>
      <c r="Q43" s="22">
        <v>3</v>
      </c>
      <c r="R43" s="22"/>
      <c r="S43" s="22">
        <v>3</v>
      </c>
      <c r="T43" s="8">
        <f t="shared" si="1"/>
        <v>32</v>
      </c>
      <c r="U43" s="1">
        <v>7</v>
      </c>
      <c r="V43" s="1">
        <v>5</v>
      </c>
      <c r="W43" s="1">
        <v>6</v>
      </c>
      <c r="X43" s="1">
        <v>6</v>
      </c>
      <c r="Y43" s="1">
        <v>2</v>
      </c>
      <c r="AA43" s="1">
        <v>4</v>
      </c>
      <c r="AB43" s="8">
        <f t="shared" si="2"/>
        <v>30</v>
      </c>
      <c r="AC43" s="39">
        <f t="shared" si="3"/>
        <v>92.5</v>
      </c>
      <c r="AD43" t="s">
        <v>113</v>
      </c>
      <c r="AE43">
        <v>1</v>
      </c>
      <c r="AF43">
        <v>131</v>
      </c>
      <c r="AG43"/>
      <c r="AH43"/>
    </row>
    <row r="44" spans="2:34" ht="12.75">
      <c r="B44" s="6"/>
      <c r="C44" t="s">
        <v>115</v>
      </c>
      <c r="D44" s="19" t="s">
        <v>116</v>
      </c>
      <c r="E44" s="14">
        <v>2</v>
      </c>
      <c r="F44" s="14">
        <v>4</v>
      </c>
      <c r="G44" s="14">
        <v>5</v>
      </c>
      <c r="H44" s="14">
        <v>5</v>
      </c>
      <c r="I44" s="14">
        <v>4</v>
      </c>
      <c r="J44" s="14"/>
      <c r="K44" s="14">
        <v>3</v>
      </c>
      <c r="L44" s="14">
        <f t="shared" si="5"/>
        <v>23</v>
      </c>
      <c r="M44" s="22">
        <v>5.5</v>
      </c>
      <c r="N44" s="22">
        <v>5</v>
      </c>
      <c r="O44" s="22">
        <v>7</v>
      </c>
      <c r="P44" s="22">
        <v>6</v>
      </c>
      <c r="Q44" s="22">
        <v>2</v>
      </c>
      <c r="R44" s="22"/>
      <c r="S44" s="22">
        <v>2</v>
      </c>
      <c r="T44" s="8">
        <f t="shared" si="1"/>
        <v>27.5</v>
      </c>
      <c r="U44" s="1">
        <v>5</v>
      </c>
      <c r="V44" s="1">
        <v>6</v>
      </c>
      <c r="W44" s="1">
        <v>5</v>
      </c>
      <c r="X44" s="1">
        <v>5</v>
      </c>
      <c r="Y44" s="1">
        <v>2</v>
      </c>
      <c r="AA44" s="1">
        <v>4</v>
      </c>
      <c r="AB44" s="8">
        <f t="shared" si="2"/>
        <v>27</v>
      </c>
      <c r="AC44" s="39">
        <f t="shared" si="3"/>
        <v>77.5</v>
      </c>
      <c r="AD44" t="s">
        <v>115</v>
      </c>
      <c r="AE44">
        <v>1</v>
      </c>
      <c r="AF44">
        <v>1302</v>
      </c>
      <c r="AG44"/>
      <c r="AH44"/>
    </row>
    <row r="45" spans="3:34" ht="12.75">
      <c r="C45" t="s">
        <v>117</v>
      </c>
      <c r="D45" s="19" t="s">
        <v>118</v>
      </c>
      <c r="E45" s="14">
        <v>6</v>
      </c>
      <c r="F45" s="14">
        <v>5</v>
      </c>
      <c r="G45" s="14">
        <v>6</v>
      </c>
      <c r="H45" s="14">
        <v>6</v>
      </c>
      <c r="I45" s="14">
        <v>5</v>
      </c>
      <c r="J45" s="14"/>
      <c r="K45" s="14">
        <v>5</v>
      </c>
      <c r="L45" s="14">
        <f t="shared" si="5"/>
        <v>33</v>
      </c>
      <c r="M45" s="22">
        <v>4</v>
      </c>
      <c r="N45" s="22">
        <v>5</v>
      </c>
      <c r="O45" s="22">
        <v>7</v>
      </c>
      <c r="P45" s="22">
        <v>6</v>
      </c>
      <c r="Q45" s="22">
        <v>2</v>
      </c>
      <c r="R45" s="22"/>
      <c r="S45" s="22">
        <v>4</v>
      </c>
      <c r="T45" s="8">
        <f t="shared" si="1"/>
        <v>28</v>
      </c>
      <c r="U45" s="1">
        <v>6</v>
      </c>
      <c r="V45" s="1">
        <v>5</v>
      </c>
      <c r="W45" s="1">
        <v>6</v>
      </c>
      <c r="X45" s="1">
        <v>6</v>
      </c>
      <c r="Y45" s="1">
        <v>2</v>
      </c>
      <c r="AA45" s="1">
        <v>4</v>
      </c>
      <c r="AB45" s="8">
        <f t="shared" si="2"/>
        <v>29</v>
      </c>
      <c r="AC45" s="39">
        <f t="shared" si="3"/>
        <v>90</v>
      </c>
      <c r="AD45" t="s">
        <v>117</v>
      </c>
      <c r="AE45">
        <v>1</v>
      </c>
      <c r="AF45">
        <v>833</v>
      </c>
      <c r="AG45"/>
      <c r="AH45"/>
    </row>
    <row r="46" spans="3:34" ht="12.75">
      <c r="C46" t="s">
        <v>119</v>
      </c>
      <c r="D46" s="19" t="s">
        <v>120</v>
      </c>
      <c r="E46" s="14">
        <v>8</v>
      </c>
      <c r="F46" s="14">
        <v>5</v>
      </c>
      <c r="G46" s="14">
        <v>7</v>
      </c>
      <c r="H46" s="14">
        <v>7</v>
      </c>
      <c r="I46" s="14">
        <v>8</v>
      </c>
      <c r="J46" s="14"/>
      <c r="K46" s="14">
        <v>7</v>
      </c>
      <c r="L46" s="14">
        <f t="shared" si="5"/>
        <v>42</v>
      </c>
      <c r="M46" s="22">
        <v>10</v>
      </c>
      <c r="N46" s="22">
        <v>5</v>
      </c>
      <c r="O46" s="22">
        <v>9</v>
      </c>
      <c r="P46" s="22">
        <v>10</v>
      </c>
      <c r="Q46" s="22">
        <v>6</v>
      </c>
      <c r="R46" s="22"/>
      <c r="S46" s="22">
        <v>5</v>
      </c>
      <c r="T46" s="8">
        <f t="shared" si="1"/>
        <v>45</v>
      </c>
      <c r="U46" s="1">
        <v>9</v>
      </c>
      <c r="V46" s="1">
        <v>5</v>
      </c>
      <c r="W46" s="1">
        <v>8</v>
      </c>
      <c r="X46" s="1">
        <v>9</v>
      </c>
      <c r="Y46" s="1">
        <v>3</v>
      </c>
      <c r="AA46" s="1">
        <v>6</v>
      </c>
      <c r="AB46" s="8">
        <f t="shared" si="2"/>
        <v>40</v>
      </c>
      <c r="AC46" s="39">
        <f t="shared" si="3"/>
        <v>127</v>
      </c>
      <c r="AD46" t="s">
        <v>119</v>
      </c>
      <c r="AE46">
        <v>3</v>
      </c>
      <c r="AF46">
        <v>306006</v>
      </c>
      <c r="AG46"/>
      <c r="AH46"/>
    </row>
    <row r="47" spans="3:34" ht="12.75">
      <c r="C47" t="s">
        <v>121</v>
      </c>
      <c r="D47" s="19" t="s">
        <v>122</v>
      </c>
      <c r="E47" s="16">
        <v>4</v>
      </c>
      <c r="F47" s="16">
        <v>3</v>
      </c>
      <c r="G47" s="16">
        <v>5</v>
      </c>
      <c r="H47" s="16">
        <v>4</v>
      </c>
      <c r="I47" s="16">
        <v>1</v>
      </c>
      <c r="J47" s="16"/>
      <c r="K47" s="16">
        <v>4</v>
      </c>
      <c r="L47" s="14">
        <f t="shared" si="5"/>
        <v>21</v>
      </c>
      <c r="M47" s="22">
        <v>5</v>
      </c>
      <c r="N47" s="22">
        <v>6</v>
      </c>
      <c r="O47" s="22">
        <v>7</v>
      </c>
      <c r="P47" s="22">
        <v>5</v>
      </c>
      <c r="Q47" s="22">
        <v>2</v>
      </c>
      <c r="R47" s="22"/>
      <c r="S47" s="22">
        <v>1</v>
      </c>
      <c r="T47" s="8">
        <f t="shared" si="1"/>
        <v>26</v>
      </c>
      <c r="U47" s="1">
        <v>6</v>
      </c>
      <c r="V47" s="1">
        <v>5</v>
      </c>
      <c r="W47" s="1">
        <v>6</v>
      </c>
      <c r="X47" s="1">
        <v>6</v>
      </c>
      <c r="Y47" s="1">
        <v>2</v>
      </c>
      <c r="AA47" s="1">
        <v>2</v>
      </c>
      <c r="AB47" s="8">
        <f t="shared" si="2"/>
        <v>27</v>
      </c>
      <c r="AC47" s="39">
        <f t="shared" si="3"/>
        <v>74</v>
      </c>
      <c r="AD47" t="s">
        <v>121</v>
      </c>
      <c r="AE47">
        <v>1</v>
      </c>
      <c r="AF47">
        <v>1309</v>
      </c>
      <c r="AG47"/>
      <c r="AH47"/>
    </row>
    <row r="48" spans="3:34" ht="12.75">
      <c r="C48" t="s">
        <v>29</v>
      </c>
      <c r="D48" s="19" t="s">
        <v>123</v>
      </c>
      <c r="E48" s="16">
        <v>8</v>
      </c>
      <c r="F48" s="16">
        <v>5</v>
      </c>
      <c r="G48" s="16">
        <v>9</v>
      </c>
      <c r="H48" s="16">
        <v>5</v>
      </c>
      <c r="I48" s="16">
        <v>4</v>
      </c>
      <c r="J48" s="16"/>
      <c r="K48" s="16">
        <v>7</v>
      </c>
      <c r="L48" s="14">
        <f t="shared" si="5"/>
        <v>38</v>
      </c>
      <c r="M48" s="22">
        <v>8</v>
      </c>
      <c r="N48" s="22">
        <v>5</v>
      </c>
      <c r="O48" s="22">
        <v>10</v>
      </c>
      <c r="P48" s="22">
        <v>6</v>
      </c>
      <c r="Q48" s="22">
        <v>2</v>
      </c>
      <c r="R48" s="22"/>
      <c r="S48" s="22">
        <v>1</v>
      </c>
      <c r="T48" s="8">
        <f t="shared" si="1"/>
        <v>32</v>
      </c>
      <c r="U48" s="1">
        <v>6</v>
      </c>
      <c r="V48" s="1">
        <v>5</v>
      </c>
      <c r="W48" s="1">
        <v>8</v>
      </c>
      <c r="X48" s="1">
        <v>6</v>
      </c>
      <c r="Y48" s="1">
        <v>2</v>
      </c>
      <c r="AA48" s="1">
        <v>1</v>
      </c>
      <c r="AB48" s="8">
        <f t="shared" si="2"/>
        <v>28</v>
      </c>
      <c r="AC48" s="39">
        <f t="shared" si="3"/>
        <v>98</v>
      </c>
      <c r="AD48" t="s">
        <v>29</v>
      </c>
      <c r="AE48">
        <v>1</v>
      </c>
      <c r="AF48">
        <v>794</v>
      </c>
      <c r="AG48"/>
      <c r="AH48"/>
    </row>
    <row r="49" spans="3:34" ht="12.75">
      <c r="C49" t="s">
        <v>124</v>
      </c>
      <c r="D49" s="19" t="s">
        <v>125</v>
      </c>
      <c r="E49" s="16">
        <v>2</v>
      </c>
      <c r="F49" s="16">
        <v>2</v>
      </c>
      <c r="G49" s="16">
        <v>3</v>
      </c>
      <c r="H49" s="16">
        <v>4</v>
      </c>
      <c r="I49" s="16">
        <v>1</v>
      </c>
      <c r="J49" s="16"/>
      <c r="K49" s="16">
        <v>2</v>
      </c>
      <c r="L49" s="14">
        <f t="shared" si="5"/>
        <v>14</v>
      </c>
      <c r="M49" s="22">
        <v>4</v>
      </c>
      <c r="N49" s="22">
        <v>5</v>
      </c>
      <c r="O49" s="22">
        <v>7</v>
      </c>
      <c r="P49" s="22">
        <v>5</v>
      </c>
      <c r="Q49" s="22">
        <v>2</v>
      </c>
      <c r="R49" s="22"/>
      <c r="S49" s="22">
        <v>1</v>
      </c>
      <c r="T49" s="8">
        <f t="shared" si="1"/>
        <v>24</v>
      </c>
      <c r="U49" s="1">
        <v>3</v>
      </c>
      <c r="V49" s="1">
        <v>5</v>
      </c>
      <c r="W49" s="1">
        <v>6</v>
      </c>
      <c r="X49" s="1">
        <v>6</v>
      </c>
      <c r="Y49" s="1">
        <v>2</v>
      </c>
      <c r="AA49" s="1">
        <v>3</v>
      </c>
      <c r="AB49" s="8">
        <f t="shared" si="2"/>
        <v>25</v>
      </c>
      <c r="AC49" s="39">
        <f t="shared" si="3"/>
        <v>63</v>
      </c>
      <c r="AD49" t="s">
        <v>124</v>
      </c>
      <c r="AE49">
        <v>1</v>
      </c>
      <c r="AF49">
        <v>536</v>
      </c>
      <c r="AG49"/>
      <c r="AH49"/>
    </row>
    <row r="50" spans="3:34" ht="12.75">
      <c r="C50" t="s">
        <v>126</v>
      </c>
      <c r="D50" s="19" t="s">
        <v>127</v>
      </c>
      <c r="E50" s="16">
        <v>3</v>
      </c>
      <c r="F50" s="16">
        <v>3</v>
      </c>
      <c r="G50" s="16">
        <v>6</v>
      </c>
      <c r="H50" s="16">
        <v>5</v>
      </c>
      <c r="I50" s="16">
        <v>2</v>
      </c>
      <c r="J50" s="16"/>
      <c r="K50" s="16">
        <v>4</v>
      </c>
      <c r="L50" s="14">
        <f t="shared" si="5"/>
        <v>23</v>
      </c>
      <c r="M50" s="22">
        <v>4</v>
      </c>
      <c r="N50" s="22">
        <v>5</v>
      </c>
      <c r="O50" s="22">
        <v>7</v>
      </c>
      <c r="P50" s="22">
        <v>6</v>
      </c>
      <c r="Q50" s="22">
        <v>4</v>
      </c>
      <c r="R50" s="22"/>
      <c r="S50" s="22">
        <v>5</v>
      </c>
      <c r="T50" s="8">
        <f t="shared" si="1"/>
        <v>31</v>
      </c>
      <c r="U50" s="1">
        <v>4</v>
      </c>
      <c r="V50" s="1">
        <v>5</v>
      </c>
      <c r="W50" s="1">
        <v>7</v>
      </c>
      <c r="X50" s="1">
        <v>7</v>
      </c>
      <c r="Y50" s="1">
        <v>4</v>
      </c>
      <c r="AA50" s="1">
        <v>5</v>
      </c>
      <c r="AB50" s="8">
        <f t="shared" si="2"/>
        <v>32</v>
      </c>
      <c r="AC50" s="39">
        <f t="shared" si="3"/>
        <v>86</v>
      </c>
      <c r="AD50" t="s">
        <v>126</v>
      </c>
      <c r="AE50">
        <v>1</v>
      </c>
      <c r="AF50">
        <v>609</v>
      </c>
      <c r="AG50"/>
      <c r="AH50"/>
    </row>
    <row r="51" spans="3:34" ht="12.75">
      <c r="C51" t="s">
        <v>128</v>
      </c>
      <c r="D51" s="19" t="s">
        <v>129</v>
      </c>
      <c r="E51" s="16">
        <v>5</v>
      </c>
      <c r="F51" s="16">
        <v>4</v>
      </c>
      <c r="G51" s="16">
        <v>6</v>
      </c>
      <c r="H51" s="16">
        <v>5</v>
      </c>
      <c r="I51" s="16">
        <v>2</v>
      </c>
      <c r="J51" s="16"/>
      <c r="K51" s="16">
        <v>5</v>
      </c>
      <c r="L51" s="14">
        <f t="shared" si="5"/>
        <v>27</v>
      </c>
      <c r="M51" s="22">
        <v>7</v>
      </c>
      <c r="N51" s="22">
        <v>5</v>
      </c>
      <c r="O51" s="22">
        <v>8.5</v>
      </c>
      <c r="P51" s="22">
        <v>6</v>
      </c>
      <c r="Q51" s="22">
        <v>2</v>
      </c>
      <c r="R51" s="22"/>
      <c r="S51" s="22">
        <v>1</v>
      </c>
      <c r="T51" s="8">
        <f t="shared" si="1"/>
        <v>29.5</v>
      </c>
      <c r="U51" s="1">
        <v>7</v>
      </c>
      <c r="V51" s="1">
        <v>5</v>
      </c>
      <c r="W51" s="1">
        <v>8</v>
      </c>
      <c r="X51" s="1">
        <v>8</v>
      </c>
      <c r="Y51" s="1">
        <v>3</v>
      </c>
      <c r="AA51" s="1">
        <v>3</v>
      </c>
      <c r="AB51" s="8">
        <f t="shared" si="2"/>
        <v>34</v>
      </c>
      <c r="AC51" s="39">
        <f t="shared" si="3"/>
        <v>90.5</v>
      </c>
      <c r="AD51" t="s">
        <v>128</v>
      </c>
      <c r="AE51">
        <v>1</v>
      </c>
      <c r="AF51">
        <v>841</v>
      </c>
      <c r="AG51"/>
      <c r="AH51"/>
    </row>
    <row r="52" spans="3:34" ht="12.75">
      <c r="C52" t="s">
        <v>130</v>
      </c>
      <c r="D52" s="19" t="s">
        <v>131</v>
      </c>
      <c r="E52" s="17">
        <v>5</v>
      </c>
      <c r="F52" s="17">
        <v>6</v>
      </c>
      <c r="G52" s="17">
        <v>7</v>
      </c>
      <c r="H52" s="17">
        <v>5</v>
      </c>
      <c r="I52" s="17">
        <v>2</v>
      </c>
      <c r="J52" s="17"/>
      <c r="K52" s="17">
        <v>4</v>
      </c>
      <c r="L52" s="17">
        <f t="shared" si="5"/>
        <v>29</v>
      </c>
      <c r="M52" s="22">
        <v>6</v>
      </c>
      <c r="N52" s="22">
        <v>5</v>
      </c>
      <c r="O52" s="22">
        <v>6</v>
      </c>
      <c r="P52" s="22">
        <v>6</v>
      </c>
      <c r="Q52" s="22">
        <v>2</v>
      </c>
      <c r="R52" s="22"/>
      <c r="S52" s="22">
        <v>4</v>
      </c>
      <c r="T52" s="8">
        <f t="shared" si="1"/>
        <v>29</v>
      </c>
      <c r="U52" s="1">
        <v>6</v>
      </c>
      <c r="V52" s="1">
        <v>5</v>
      </c>
      <c r="W52" s="1">
        <v>6</v>
      </c>
      <c r="X52" s="1">
        <v>6</v>
      </c>
      <c r="Y52" s="1">
        <v>3</v>
      </c>
      <c r="AA52" s="1">
        <v>5</v>
      </c>
      <c r="AB52" s="8">
        <f t="shared" si="2"/>
        <v>31</v>
      </c>
      <c r="AC52" s="39">
        <f t="shared" si="3"/>
        <v>89</v>
      </c>
      <c r="AD52" t="s">
        <v>130</v>
      </c>
      <c r="AE52">
        <v>1</v>
      </c>
      <c r="AF52">
        <v>791</v>
      </c>
      <c r="AG52"/>
      <c r="AH52"/>
    </row>
    <row r="53" spans="3:34" ht="12.75">
      <c r="C53" t="s">
        <v>132</v>
      </c>
      <c r="D53" s="19" t="s">
        <v>133</v>
      </c>
      <c r="E53" s="17">
        <v>4</v>
      </c>
      <c r="F53" s="17">
        <v>4</v>
      </c>
      <c r="G53" s="17">
        <v>4.5</v>
      </c>
      <c r="H53" s="17">
        <v>5</v>
      </c>
      <c r="I53" s="17">
        <v>1</v>
      </c>
      <c r="J53" s="17"/>
      <c r="K53" s="17">
        <v>3</v>
      </c>
      <c r="L53" s="17">
        <f t="shared" si="5"/>
        <v>21.5</v>
      </c>
      <c r="M53" s="22">
        <v>6</v>
      </c>
      <c r="N53" s="22">
        <v>5</v>
      </c>
      <c r="O53" s="22">
        <v>6.5</v>
      </c>
      <c r="P53" s="22">
        <v>5</v>
      </c>
      <c r="Q53" s="22">
        <v>2</v>
      </c>
      <c r="R53" s="22"/>
      <c r="S53" s="22">
        <v>1</v>
      </c>
      <c r="T53" s="8">
        <f t="shared" si="1"/>
        <v>25.5</v>
      </c>
      <c r="U53" s="1">
        <v>6</v>
      </c>
      <c r="V53" s="1">
        <v>5</v>
      </c>
      <c r="W53" s="1">
        <v>5</v>
      </c>
      <c r="X53" s="1">
        <v>5</v>
      </c>
      <c r="Y53" s="1">
        <v>2</v>
      </c>
      <c r="AA53" s="1">
        <v>1</v>
      </c>
      <c r="AB53" s="8">
        <f t="shared" si="2"/>
        <v>24</v>
      </c>
      <c r="AC53" s="39">
        <f t="shared" si="3"/>
        <v>71</v>
      </c>
      <c r="AD53" t="s">
        <v>132</v>
      </c>
      <c r="AE53">
        <v>1</v>
      </c>
      <c r="AF53">
        <v>679</v>
      </c>
      <c r="AG53"/>
      <c r="AH53"/>
    </row>
    <row r="54" spans="3:34" ht="12.75">
      <c r="C54" t="s">
        <v>134</v>
      </c>
      <c r="D54" s="19" t="s">
        <v>135</v>
      </c>
      <c r="E54" s="17">
        <v>3.5</v>
      </c>
      <c r="F54" s="17">
        <v>6</v>
      </c>
      <c r="G54" s="17">
        <v>7</v>
      </c>
      <c r="H54" s="17">
        <v>4</v>
      </c>
      <c r="I54" s="17">
        <v>1</v>
      </c>
      <c r="J54" s="17"/>
      <c r="K54" s="17">
        <v>2</v>
      </c>
      <c r="L54" s="17">
        <f t="shared" si="5"/>
        <v>23.5</v>
      </c>
      <c r="M54" s="22">
        <v>5</v>
      </c>
      <c r="N54" s="22">
        <v>5</v>
      </c>
      <c r="O54" s="22">
        <v>6</v>
      </c>
      <c r="P54" s="22">
        <v>3</v>
      </c>
      <c r="Q54" s="22">
        <v>4</v>
      </c>
      <c r="R54" s="22"/>
      <c r="S54" s="22">
        <v>3</v>
      </c>
      <c r="T54" s="8">
        <f t="shared" si="1"/>
        <v>26</v>
      </c>
      <c r="U54" s="1">
        <v>5</v>
      </c>
      <c r="V54" s="1">
        <v>5</v>
      </c>
      <c r="W54" s="1">
        <v>6</v>
      </c>
      <c r="X54" s="1">
        <v>5</v>
      </c>
      <c r="Y54" s="1">
        <v>3</v>
      </c>
      <c r="AA54" s="1">
        <v>3</v>
      </c>
      <c r="AB54" s="8">
        <f t="shared" si="2"/>
        <v>27</v>
      </c>
      <c r="AC54" s="39">
        <f t="shared" si="3"/>
        <v>76.5</v>
      </c>
      <c r="AD54" t="s">
        <v>134</v>
      </c>
      <c r="AE54">
        <v>1</v>
      </c>
      <c r="AF54">
        <v>252</v>
      </c>
      <c r="AG54"/>
      <c r="AH54"/>
    </row>
    <row r="55" spans="3:34" ht="12.75">
      <c r="C55" t="s">
        <v>136</v>
      </c>
      <c r="D55" s="19" t="s">
        <v>137</v>
      </c>
      <c r="E55" s="17">
        <v>8</v>
      </c>
      <c r="F55" s="17">
        <v>6</v>
      </c>
      <c r="G55" s="17">
        <v>7</v>
      </c>
      <c r="H55" s="17">
        <v>7</v>
      </c>
      <c r="I55" s="17">
        <v>6</v>
      </c>
      <c r="J55" s="17"/>
      <c r="K55" s="17">
        <v>7</v>
      </c>
      <c r="L55" s="17">
        <f t="shared" si="5"/>
        <v>41</v>
      </c>
      <c r="M55" s="22">
        <v>4</v>
      </c>
      <c r="N55" s="22">
        <v>5</v>
      </c>
      <c r="O55" s="22">
        <v>8.5</v>
      </c>
      <c r="P55" s="22">
        <v>6</v>
      </c>
      <c r="Q55" s="22">
        <v>3</v>
      </c>
      <c r="R55" s="22"/>
      <c r="S55" s="22">
        <v>2</v>
      </c>
      <c r="T55" s="8">
        <f t="shared" si="1"/>
        <v>28.5</v>
      </c>
      <c r="U55" s="1">
        <v>5</v>
      </c>
      <c r="V55" s="1">
        <v>5</v>
      </c>
      <c r="W55" s="1">
        <v>8</v>
      </c>
      <c r="X55" s="1">
        <v>6</v>
      </c>
      <c r="Y55" s="1">
        <v>5</v>
      </c>
      <c r="AA55" s="1">
        <v>5</v>
      </c>
      <c r="AB55" s="8">
        <f t="shared" si="2"/>
        <v>34</v>
      </c>
      <c r="AC55" s="39">
        <f t="shared" si="3"/>
        <v>103.5</v>
      </c>
      <c r="AD55" t="s">
        <v>136</v>
      </c>
      <c r="AE55">
        <v>1</v>
      </c>
      <c r="AF55">
        <v>2402</v>
      </c>
      <c r="AG55"/>
      <c r="AH55"/>
    </row>
    <row r="56" spans="3:34" ht="12.75">
      <c r="C56" t="s">
        <v>138</v>
      </c>
      <c r="D56" s="19" t="s">
        <v>139</v>
      </c>
      <c r="E56" s="17">
        <v>8</v>
      </c>
      <c r="F56" s="17">
        <v>5</v>
      </c>
      <c r="G56" s="17">
        <v>7</v>
      </c>
      <c r="H56" s="17">
        <v>6</v>
      </c>
      <c r="I56" s="17">
        <v>1</v>
      </c>
      <c r="J56" s="17"/>
      <c r="K56" s="17">
        <v>5</v>
      </c>
      <c r="L56" s="17">
        <f t="shared" si="5"/>
        <v>32</v>
      </c>
      <c r="M56" s="22">
        <v>8</v>
      </c>
      <c r="N56" s="22">
        <v>5</v>
      </c>
      <c r="O56" s="22">
        <v>6.5</v>
      </c>
      <c r="P56" s="22">
        <v>6</v>
      </c>
      <c r="Q56" s="22">
        <v>3</v>
      </c>
      <c r="R56" s="22"/>
      <c r="S56" s="22">
        <v>5</v>
      </c>
      <c r="T56" s="8">
        <f t="shared" si="1"/>
        <v>33.5</v>
      </c>
      <c r="U56" s="1">
        <v>7</v>
      </c>
      <c r="V56" s="1">
        <v>5</v>
      </c>
      <c r="W56" s="1">
        <v>6</v>
      </c>
      <c r="X56" s="1">
        <v>6</v>
      </c>
      <c r="Y56" s="1">
        <v>2</v>
      </c>
      <c r="AA56" s="1">
        <v>8</v>
      </c>
      <c r="AB56" s="8">
        <f t="shared" si="2"/>
        <v>34</v>
      </c>
      <c r="AC56" s="39">
        <f t="shared" si="3"/>
        <v>99.5</v>
      </c>
      <c r="AD56" t="s">
        <v>138</v>
      </c>
      <c r="AE56">
        <v>1</v>
      </c>
      <c r="AF56">
        <v>665</v>
      </c>
      <c r="AG56"/>
      <c r="AH56"/>
    </row>
    <row r="57" spans="3:34" ht="12.75">
      <c r="C57" t="s">
        <v>43</v>
      </c>
      <c r="D57" s="19" t="s">
        <v>140</v>
      </c>
      <c r="E57" s="18">
        <v>4</v>
      </c>
      <c r="F57" s="18">
        <v>5</v>
      </c>
      <c r="G57" s="18">
        <v>6</v>
      </c>
      <c r="H57" s="18">
        <v>6</v>
      </c>
      <c r="I57" s="18">
        <v>3</v>
      </c>
      <c r="J57" s="17"/>
      <c r="K57" s="18">
        <v>4</v>
      </c>
      <c r="L57" s="18">
        <f t="shared" si="5"/>
        <v>28</v>
      </c>
      <c r="M57" s="22">
        <v>7</v>
      </c>
      <c r="N57" s="22">
        <v>3</v>
      </c>
      <c r="O57" s="22">
        <v>5.5</v>
      </c>
      <c r="P57" s="22">
        <v>7</v>
      </c>
      <c r="Q57" s="22">
        <v>2</v>
      </c>
      <c r="R57" s="22"/>
      <c r="S57" s="22">
        <v>4</v>
      </c>
      <c r="T57" s="8">
        <f t="shared" si="1"/>
        <v>28.5</v>
      </c>
      <c r="U57" s="1">
        <v>7</v>
      </c>
      <c r="V57" s="1">
        <v>5</v>
      </c>
      <c r="W57" s="1">
        <v>5</v>
      </c>
      <c r="X57" s="1">
        <v>7</v>
      </c>
      <c r="Y57" s="1">
        <v>2</v>
      </c>
      <c r="AA57" s="1">
        <v>5</v>
      </c>
      <c r="AB57" s="8">
        <f t="shared" si="2"/>
        <v>31</v>
      </c>
      <c r="AC57" s="39">
        <f t="shared" si="3"/>
        <v>87.5</v>
      </c>
      <c r="AD57" t="s">
        <v>43</v>
      </c>
      <c r="AE57">
        <v>2</v>
      </c>
      <c r="AF57">
        <v>3111</v>
      </c>
      <c r="AG57"/>
      <c r="AH57"/>
    </row>
    <row r="58" spans="3:34" ht="12.75">
      <c r="C58" t="s">
        <v>38</v>
      </c>
      <c r="D58" s="19" t="s">
        <v>141</v>
      </c>
      <c r="E58" s="18">
        <v>3</v>
      </c>
      <c r="F58" s="18">
        <v>5</v>
      </c>
      <c r="G58" s="18">
        <v>6.5</v>
      </c>
      <c r="H58" s="18">
        <v>5</v>
      </c>
      <c r="I58" s="18">
        <v>3</v>
      </c>
      <c r="J58" s="17"/>
      <c r="K58" s="18">
        <v>4</v>
      </c>
      <c r="L58" s="18">
        <f t="shared" si="5"/>
        <v>26.5</v>
      </c>
      <c r="M58" s="22">
        <v>6</v>
      </c>
      <c r="N58" s="22">
        <v>5</v>
      </c>
      <c r="O58" s="22">
        <v>8</v>
      </c>
      <c r="P58" s="22">
        <v>4</v>
      </c>
      <c r="Q58" s="22">
        <v>2</v>
      </c>
      <c r="R58" s="22"/>
      <c r="S58" s="22">
        <v>2</v>
      </c>
      <c r="T58" s="8">
        <f t="shared" si="1"/>
        <v>27</v>
      </c>
      <c r="U58" s="1">
        <v>6</v>
      </c>
      <c r="V58" s="1">
        <v>5</v>
      </c>
      <c r="W58" s="1">
        <v>7</v>
      </c>
      <c r="X58" s="1">
        <v>4</v>
      </c>
      <c r="Y58" s="1">
        <v>2</v>
      </c>
      <c r="AA58" s="1">
        <v>3</v>
      </c>
      <c r="AB58" s="8">
        <f t="shared" si="2"/>
        <v>27</v>
      </c>
      <c r="AC58" s="39">
        <f t="shared" si="3"/>
        <v>80.5</v>
      </c>
      <c r="AD58" t="s">
        <v>38</v>
      </c>
      <c r="AE58">
        <v>1</v>
      </c>
      <c r="AF58">
        <v>2684</v>
      </c>
      <c r="AG58"/>
      <c r="AH58"/>
    </row>
    <row r="59" spans="3:34" ht="12.75">
      <c r="C59" t="s">
        <v>142</v>
      </c>
      <c r="D59" s="19" t="s">
        <v>143</v>
      </c>
      <c r="E59" s="18">
        <v>5</v>
      </c>
      <c r="F59" s="18">
        <v>5</v>
      </c>
      <c r="G59" s="18">
        <v>6</v>
      </c>
      <c r="H59" s="18">
        <v>7</v>
      </c>
      <c r="I59" s="18">
        <v>5</v>
      </c>
      <c r="J59" s="17"/>
      <c r="K59" s="18">
        <v>5</v>
      </c>
      <c r="L59" s="18">
        <f t="shared" si="5"/>
        <v>33</v>
      </c>
      <c r="M59" s="22">
        <v>7</v>
      </c>
      <c r="N59" s="22">
        <v>5</v>
      </c>
      <c r="O59" s="22">
        <v>5.5</v>
      </c>
      <c r="P59" s="22">
        <v>8</v>
      </c>
      <c r="Q59" s="22">
        <v>5</v>
      </c>
      <c r="R59" s="22"/>
      <c r="S59" s="22">
        <v>3</v>
      </c>
      <c r="T59" s="8">
        <f t="shared" si="1"/>
        <v>33.5</v>
      </c>
      <c r="U59" s="1">
        <v>7</v>
      </c>
      <c r="V59" s="1">
        <v>5</v>
      </c>
      <c r="W59" s="1">
        <v>6</v>
      </c>
      <c r="X59" s="1">
        <v>8</v>
      </c>
      <c r="Y59" s="1">
        <v>3</v>
      </c>
      <c r="AA59" s="1">
        <v>5</v>
      </c>
      <c r="AB59" s="8">
        <f t="shared" si="2"/>
        <v>34</v>
      </c>
      <c r="AC59" s="39">
        <f t="shared" si="3"/>
        <v>100.5</v>
      </c>
      <c r="AD59" t="s">
        <v>142</v>
      </c>
      <c r="AE59">
        <v>1</v>
      </c>
      <c r="AF59">
        <v>1473</v>
      </c>
      <c r="AG59"/>
      <c r="AH59"/>
    </row>
    <row r="60" spans="3:34" ht="12.75">
      <c r="C60" t="s">
        <v>144</v>
      </c>
      <c r="D60" s="19" t="s">
        <v>145</v>
      </c>
      <c r="E60" s="18">
        <v>7</v>
      </c>
      <c r="F60" s="18">
        <v>6</v>
      </c>
      <c r="G60" s="18">
        <v>5</v>
      </c>
      <c r="H60" s="18">
        <v>5</v>
      </c>
      <c r="I60" s="18">
        <v>6</v>
      </c>
      <c r="J60" s="17"/>
      <c r="K60" s="18">
        <v>7</v>
      </c>
      <c r="L60" s="18">
        <f t="shared" si="5"/>
        <v>36</v>
      </c>
      <c r="M60" s="22">
        <v>9</v>
      </c>
      <c r="N60" s="22">
        <v>5</v>
      </c>
      <c r="O60" s="22">
        <v>9</v>
      </c>
      <c r="P60" s="22">
        <v>6</v>
      </c>
      <c r="Q60" s="22">
        <v>7</v>
      </c>
      <c r="R60" s="22"/>
      <c r="S60" s="22">
        <v>10</v>
      </c>
      <c r="T60" s="8">
        <f t="shared" si="1"/>
        <v>46</v>
      </c>
      <c r="U60" s="1">
        <v>8</v>
      </c>
      <c r="V60" s="1">
        <v>5.5</v>
      </c>
      <c r="W60" s="1">
        <v>7</v>
      </c>
      <c r="X60" s="1">
        <v>5.5</v>
      </c>
      <c r="Y60" s="1">
        <v>6.5</v>
      </c>
      <c r="AA60" s="1">
        <v>8.5</v>
      </c>
      <c r="AB60" s="8">
        <f t="shared" si="2"/>
        <v>41</v>
      </c>
      <c r="AC60" s="39">
        <f t="shared" si="3"/>
        <v>123</v>
      </c>
      <c r="AD60" t="s">
        <v>144</v>
      </c>
      <c r="AE60">
        <v>3</v>
      </c>
      <c r="AF60">
        <v>95477</v>
      </c>
      <c r="AG60"/>
      <c r="AH60"/>
    </row>
    <row r="61" spans="3:34" ht="12.75">
      <c r="C61" t="s">
        <v>146</v>
      </c>
      <c r="D61" s="19" t="s">
        <v>147</v>
      </c>
      <c r="E61" s="18">
        <v>6</v>
      </c>
      <c r="F61" s="18">
        <v>5</v>
      </c>
      <c r="G61" s="18">
        <v>7</v>
      </c>
      <c r="H61" s="18">
        <v>6</v>
      </c>
      <c r="I61" s="18">
        <v>3</v>
      </c>
      <c r="J61" s="17"/>
      <c r="K61" s="18">
        <v>6</v>
      </c>
      <c r="L61" s="18">
        <f t="shared" si="5"/>
        <v>33</v>
      </c>
      <c r="M61" s="26">
        <v>9</v>
      </c>
      <c r="N61" s="26">
        <v>5</v>
      </c>
      <c r="O61" s="26">
        <v>8.5</v>
      </c>
      <c r="P61" s="26">
        <v>8</v>
      </c>
      <c r="Q61" s="26">
        <v>5</v>
      </c>
      <c r="R61" s="37"/>
      <c r="S61" s="26">
        <v>7</v>
      </c>
      <c r="T61" s="8">
        <f t="shared" si="1"/>
        <v>42.5</v>
      </c>
      <c r="U61" s="1">
        <v>9</v>
      </c>
      <c r="V61" s="1">
        <v>5</v>
      </c>
      <c r="W61" s="1">
        <v>8</v>
      </c>
      <c r="X61" s="1">
        <v>10</v>
      </c>
      <c r="Y61" s="1">
        <v>4</v>
      </c>
      <c r="AA61" s="1">
        <v>8</v>
      </c>
      <c r="AB61" s="8">
        <f t="shared" si="2"/>
        <v>44</v>
      </c>
      <c r="AC61" s="39">
        <f t="shared" si="3"/>
        <v>119.5</v>
      </c>
      <c r="AD61" t="s">
        <v>146</v>
      </c>
      <c r="AE61">
        <v>3</v>
      </c>
      <c r="AF61">
        <v>94493</v>
      </c>
      <c r="AG61"/>
      <c r="AH61"/>
    </row>
    <row r="62" spans="3:34" ht="12.75">
      <c r="C62" t="s">
        <v>148</v>
      </c>
      <c r="D62" s="19" t="s">
        <v>149</v>
      </c>
      <c r="E62" s="17">
        <v>7</v>
      </c>
      <c r="F62" s="17">
        <v>6</v>
      </c>
      <c r="G62" s="17">
        <v>7</v>
      </c>
      <c r="H62" s="17">
        <v>6</v>
      </c>
      <c r="I62" s="17">
        <v>4</v>
      </c>
      <c r="J62" s="17"/>
      <c r="K62" s="17">
        <v>7</v>
      </c>
      <c r="L62" s="17">
        <f t="shared" si="5"/>
        <v>37</v>
      </c>
      <c r="M62" s="26">
        <v>8</v>
      </c>
      <c r="N62" s="26">
        <v>6</v>
      </c>
      <c r="O62" s="26">
        <v>10</v>
      </c>
      <c r="P62" s="26">
        <v>6</v>
      </c>
      <c r="Q62" s="26">
        <v>3</v>
      </c>
      <c r="R62" s="37"/>
      <c r="S62" s="26">
        <v>2</v>
      </c>
      <c r="T62" s="8">
        <f t="shared" si="1"/>
        <v>35</v>
      </c>
      <c r="U62" s="1">
        <v>7</v>
      </c>
      <c r="V62" s="1">
        <v>5</v>
      </c>
      <c r="W62" s="1">
        <v>9</v>
      </c>
      <c r="X62" s="1">
        <v>6</v>
      </c>
      <c r="Y62" s="1">
        <v>4</v>
      </c>
      <c r="AA62" s="1">
        <v>2</v>
      </c>
      <c r="AB62" s="8">
        <f t="shared" si="2"/>
        <v>33</v>
      </c>
      <c r="AC62" s="39">
        <f t="shared" si="3"/>
        <v>105</v>
      </c>
      <c r="AD62" t="s">
        <v>148</v>
      </c>
      <c r="AE62">
        <v>2</v>
      </c>
      <c r="AF62">
        <v>4159</v>
      </c>
      <c r="AG62"/>
      <c r="AH62"/>
    </row>
    <row r="63" spans="5:29" ht="12.75">
      <c r="E63" s="4" t="s">
        <v>292</v>
      </c>
      <c r="L63" s="8"/>
      <c r="M63" s="8" t="s">
        <v>293</v>
      </c>
      <c r="N63" s="8"/>
      <c r="O63" s="8"/>
      <c r="P63" s="8"/>
      <c r="Q63" s="8"/>
      <c r="R63" s="8"/>
      <c r="U63" s="1" t="s">
        <v>294</v>
      </c>
      <c r="AB63" s="8"/>
      <c r="AC63" s="39"/>
    </row>
    <row r="64" spans="12:29" ht="12.75">
      <c r="L64" s="9"/>
      <c r="M64" s="9"/>
      <c r="N64" s="9"/>
      <c r="O64" s="9"/>
      <c r="P64" s="9"/>
      <c r="Q64" s="8"/>
      <c r="R64" s="8"/>
      <c r="AC64" s="39"/>
    </row>
    <row r="65" spans="12:29" ht="12.75">
      <c r="L65" s="10"/>
      <c r="M65" s="10"/>
      <c r="N65" s="10"/>
      <c r="O65" s="10"/>
      <c r="P65" s="10"/>
      <c r="Q65" s="7"/>
      <c r="R65" s="7"/>
      <c r="S65" s="5"/>
      <c r="AC65" s="39"/>
    </row>
    <row r="66" spans="12:29" ht="12.75">
      <c r="L66" s="11"/>
      <c r="M66" s="11"/>
      <c r="N66" s="11"/>
      <c r="O66" s="11"/>
      <c r="P66" s="11"/>
      <c r="R66" s="4"/>
      <c r="AC66" s="39"/>
    </row>
    <row r="67" ht="12.75">
      <c r="AC67" s="39"/>
    </row>
    <row r="68" ht="12.75">
      <c r="AC68" s="39"/>
    </row>
    <row r="69" ht="12.75">
      <c r="AC69" s="39"/>
    </row>
    <row r="70" ht="12.75">
      <c r="AC70" s="39"/>
    </row>
    <row r="71" ht="12.75">
      <c r="AC71" s="39"/>
    </row>
    <row r="72" ht="12.75">
      <c r="AC72" s="39"/>
    </row>
    <row r="73" ht="12.75">
      <c r="AC73" s="39"/>
    </row>
    <row r="74" ht="12.75">
      <c r="AC74" s="39"/>
    </row>
    <row r="75" ht="12.75">
      <c r="AC75" s="39"/>
    </row>
    <row r="76" ht="12.75">
      <c r="AC76" s="39"/>
    </row>
    <row r="77" ht="12.75">
      <c r="AC77" s="39"/>
    </row>
    <row r="78" ht="12.75">
      <c r="AC78" s="39"/>
    </row>
    <row r="79" ht="12.75">
      <c r="AC79" s="39"/>
    </row>
    <row r="80" ht="12.75">
      <c r="AC80" s="39"/>
    </row>
    <row r="81" ht="12.75">
      <c r="AC81" s="39"/>
    </row>
    <row r="82" ht="12.75">
      <c r="AC82" s="39"/>
    </row>
    <row r="83" ht="12.75">
      <c r="AC83" s="39"/>
    </row>
    <row r="84" ht="12.75">
      <c r="AC84" s="39"/>
    </row>
    <row r="85" ht="12.75">
      <c r="AC85" s="39"/>
    </row>
    <row r="86" ht="12.75">
      <c r="AC86" s="39"/>
    </row>
    <row r="87" ht="12.75">
      <c r="AC87" s="39"/>
    </row>
    <row r="88" ht="12.75">
      <c r="AC88" s="39"/>
    </row>
    <row r="89" ht="12.75">
      <c r="AC89" s="39"/>
    </row>
    <row r="90" ht="12.75">
      <c r="AC90" s="39"/>
    </row>
    <row r="91" ht="12.75">
      <c r="AC91" s="39"/>
    </row>
    <row r="92" ht="12.75">
      <c r="AC92" s="39"/>
    </row>
    <row r="93" ht="12.75">
      <c r="AC93" s="39"/>
    </row>
    <row r="94" ht="12.75">
      <c r="AC94" s="39"/>
    </row>
    <row r="95" ht="12.75">
      <c r="AC95" s="39"/>
    </row>
    <row r="96" ht="12.75">
      <c r="AC96" s="39"/>
    </row>
    <row r="97" ht="12.75">
      <c r="AC97" s="39"/>
    </row>
    <row r="98" ht="12.75">
      <c r="AC98" s="39"/>
    </row>
    <row r="99" ht="12.75">
      <c r="AC99" s="39"/>
    </row>
    <row r="100" ht="12.75">
      <c r="AC100" s="39"/>
    </row>
    <row r="101" ht="12.75">
      <c r="AC101" s="39"/>
    </row>
    <row r="102" ht="12.75">
      <c r="AC102" s="39"/>
    </row>
    <row r="103" ht="12.75">
      <c r="AC103" s="39"/>
    </row>
    <row r="104" ht="12.75">
      <c r="AC104" s="39"/>
    </row>
    <row r="105" ht="12.75">
      <c r="AC105" s="39"/>
    </row>
    <row r="106" ht="12.75">
      <c r="AC106" s="39"/>
    </row>
    <row r="107" ht="12.75">
      <c r="AC107" s="39"/>
    </row>
    <row r="108" ht="12.75">
      <c r="AC108" s="39"/>
    </row>
    <row r="109" ht="12.75">
      <c r="AC109" s="39"/>
    </row>
    <row r="110" ht="12.75">
      <c r="AC110" s="39"/>
    </row>
    <row r="111" ht="12.75">
      <c r="AC111" s="39"/>
    </row>
    <row r="112" ht="12.75">
      <c r="AC112" s="39"/>
    </row>
    <row r="113" ht="12.75">
      <c r="AC113" s="39"/>
    </row>
    <row r="114" ht="12.75">
      <c r="AC114" s="39"/>
    </row>
    <row r="115" ht="12.75">
      <c r="AC115" s="39"/>
    </row>
    <row r="116" ht="12.75">
      <c r="AC116" s="39"/>
    </row>
    <row r="117" ht="12.75">
      <c r="AC117" s="39"/>
    </row>
    <row r="118" ht="12.75">
      <c r="AC118" s="39"/>
    </row>
    <row r="119" ht="12.75">
      <c r="AC119" s="39"/>
    </row>
    <row r="120" ht="12.75">
      <c r="AC120" s="39"/>
    </row>
    <row r="121" ht="12.75">
      <c r="AC121" s="39"/>
    </row>
    <row r="122" ht="12.75">
      <c r="AC122" s="39"/>
    </row>
    <row r="123" ht="12.75">
      <c r="AC123" s="39"/>
    </row>
    <row r="124" ht="12.75">
      <c r="AC124" s="39"/>
    </row>
    <row r="125" ht="12.75">
      <c r="AC125" s="39"/>
    </row>
    <row r="126" ht="12.75">
      <c r="AC126" s="39"/>
    </row>
    <row r="127" ht="12.75">
      <c r="AC127" s="39"/>
    </row>
    <row r="128" ht="12.75">
      <c r="AC128" s="39"/>
    </row>
    <row r="129" ht="12.75">
      <c r="AC129" s="39"/>
    </row>
    <row r="130" ht="12.75">
      <c r="AC130" s="39"/>
    </row>
    <row r="131" ht="12.75">
      <c r="AC131" s="39"/>
    </row>
    <row r="132" ht="12.75">
      <c r="AC132" s="39"/>
    </row>
    <row r="133" ht="12.75">
      <c r="AC133" s="39"/>
    </row>
    <row r="134" ht="12.75">
      <c r="AC134" s="39"/>
    </row>
    <row r="135" ht="12.75">
      <c r="AC135" s="39"/>
    </row>
    <row r="136" ht="12.75">
      <c r="AC136" s="39"/>
    </row>
    <row r="137" ht="12.75">
      <c r="AC137" s="39"/>
    </row>
    <row r="138" ht="12.75">
      <c r="AC138" s="39"/>
    </row>
    <row r="139" ht="12.75">
      <c r="AC139" s="39"/>
    </row>
    <row r="140" ht="12.75">
      <c r="AC140" s="39"/>
    </row>
    <row r="141" ht="12.75">
      <c r="AC141" s="39"/>
    </row>
    <row r="142" ht="12.75">
      <c r="AC142" s="39"/>
    </row>
    <row r="143" ht="12.75">
      <c r="AC143" s="39"/>
    </row>
    <row r="144" ht="12.75">
      <c r="AC144" s="39"/>
    </row>
    <row r="145" ht="12.75">
      <c r="AC145" s="39"/>
    </row>
    <row r="146" ht="12.75">
      <c r="AC146" s="39"/>
    </row>
    <row r="147" ht="12.75">
      <c r="AC147" s="39"/>
    </row>
    <row r="148" ht="12.75">
      <c r="AC148" s="39"/>
    </row>
    <row r="149" ht="12.75">
      <c r="AC149" s="39"/>
    </row>
    <row r="150" ht="12.75">
      <c r="AC150" s="39"/>
    </row>
    <row r="151" ht="12.75">
      <c r="AC151" s="39"/>
    </row>
    <row r="152" ht="12.75">
      <c r="AC152" s="39"/>
    </row>
    <row r="153" ht="12.75">
      <c r="AC153" s="39"/>
    </row>
    <row r="154" ht="12.75">
      <c r="AC154" s="39"/>
    </row>
    <row r="155" ht="12.75">
      <c r="AC155" s="39"/>
    </row>
    <row r="156" ht="12.75">
      <c r="AC156" s="39"/>
    </row>
    <row r="157" ht="12.75">
      <c r="AC157" s="39"/>
    </row>
    <row r="158" ht="12.75">
      <c r="AC158" s="39"/>
    </row>
    <row r="159" ht="12.75">
      <c r="AC159" s="39"/>
    </row>
    <row r="160" ht="12.75">
      <c r="AC160" s="39"/>
    </row>
    <row r="161" ht="12.75">
      <c r="AC161" s="39"/>
    </row>
    <row r="162" ht="12.75">
      <c r="AC162" s="39"/>
    </row>
    <row r="163" ht="12.75">
      <c r="AC163" s="39"/>
    </row>
    <row r="164" ht="12.75">
      <c r="AC164" s="39"/>
    </row>
    <row r="165" ht="12.75">
      <c r="AC165" s="39"/>
    </row>
    <row r="166" ht="12.75">
      <c r="AC166" s="39"/>
    </row>
    <row r="167" ht="12.75">
      <c r="AC167" s="39"/>
    </row>
    <row r="168" ht="12.75">
      <c r="AC168" s="39"/>
    </row>
    <row r="169" ht="12.75">
      <c r="AC169" s="39"/>
    </row>
    <row r="170" ht="12.75">
      <c r="AC170" s="39"/>
    </row>
    <row r="171" ht="12.75">
      <c r="AC171" s="39"/>
    </row>
    <row r="172" ht="12.75">
      <c r="AC172" s="39"/>
    </row>
    <row r="173" ht="12.75">
      <c r="AC173" s="39"/>
    </row>
    <row r="174" ht="12.75">
      <c r="AC174" s="39"/>
    </row>
    <row r="175" ht="12.75">
      <c r="AC175" s="39"/>
    </row>
    <row r="176" ht="12.75">
      <c r="AC176" s="39"/>
    </row>
    <row r="177" ht="12.75">
      <c r="AC177" s="39"/>
    </row>
    <row r="178" ht="12.75">
      <c r="AC178" s="39"/>
    </row>
    <row r="179" ht="12.75">
      <c r="AC179" s="39"/>
    </row>
    <row r="180" ht="12.75">
      <c r="AC180" s="39"/>
    </row>
    <row r="181" ht="12.75">
      <c r="AC181" s="39"/>
    </row>
    <row r="182" ht="12.75">
      <c r="AC182" s="39"/>
    </row>
    <row r="183" ht="12.75">
      <c r="AC183" s="39"/>
    </row>
    <row r="184" ht="12.75">
      <c r="AC184" s="39"/>
    </row>
    <row r="185" ht="12.75">
      <c r="AC185" s="39"/>
    </row>
    <row r="186" ht="12.75">
      <c r="AC186" s="39"/>
    </row>
    <row r="187" ht="12.75">
      <c r="AC187" s="39"/>
    </row>
    <row r="188" ht="12.75">
      <c r="AC188" s="39"/>
    </row>
    <row r="189" ht="12.75">
      <c r="AC189" s="39"/>
    </row>
    <row r="190" ht="12.75">
      <c r="AC190" s="39"/>
    </row>
    <row r="191" ht="12.75">
      <c r="AC191" s="39"/>
    </row>
    <row r="192" ht="12.75">
      <c r="AC192" s="39"/>
    </row>
    <row r="193" ht="12.75">
      <c r="AC193" s="39"/>
    </row>
    <row r="194" ht="12.75">
      <c r="AC194" s="39"/>
    </row>
    <row r="195" ht="12.75">
      <c r="AC195" s="39"/>
    </row>
    <row r="196" ht="12.75">
      <c r="AC196" s="39"/>
    </row>
    <row r="197" ht="12.75">
      <c r="AC197" s="39"/>
    </row>
    <row r="198" ht="12.75">
      <c r="AC198" s="39"/>
    </row>
    <row r="199" ht="12.75">
      <c r="AC199" s="39"/>
    </row>
    <row r="200" ht="12.75">
      <c r="AC200" s="39"/>
    </row>
    <row r="201" ht="12.75">
      <c r="AC201" s="39"/>
    </row>
    <row r="202" ht="12.75">
      <c r="AC202" s="39"/>
    </row>
    <row r="203" ht="12.75">
      <c r="AC203" s="39"/>
    </row>
    <row r="204" ht="12.75">
      <c r="AC204" s="39"/>
    </row>
    <row r="205" ht="12.75">
      <c r="AC205" s="39"/>
    </row>
    <row r="206" ht="12.75">
      <c r="AC206" s="39"/>
    </row>
    <row r="207" ht="12.75">
      <c r="AC207" s="39"/>
    </row>
    <row r="208" ht="12.75">
      <c r="AC208" s="39"/>
    </row>
    <row r="209" ht="12.75">
      <c r="AC209" s="39"/>
    </row>
    <row r="210" ht="12.75">
      <c r="AC210" s="39"/>
    </row>
    <row r="211" ht="12.75">
      <c r="AC211" s="39"/>
    </row>
    <row r="212" ht="12.75">
      <c r="AC212" s="39"/>
    </row>
    <row r="213" ht="12.75">
      <c r="AC213" s="39"/>
    </row>
    <row r="214" ht="12.75">
      <c r="AC214" s="39"/>
    </row>
    <row r="215" ht="12.75">
      <c r="AC215" s="39"/>
    </row>
    <row r="216" ht="12.75">
      <c r="AC216" s="39"/>
    </row>
    <row r="217" ht="12.75">
      <c r="AC217" s="39"/>
    </row>
    <row r="218" ht="12.75">
      <c r="AC218" s="39"/>
    </row>
    <row r="219" ht="12.75">
      <c r="AC219" s="39"/>
    </row>
    <row r="220" ht="12.75">
      <c r="AC220" s="39"/>
    </row>
    <row r="221" ht="12.75">
      <c r="AC221" s="39"/>
    </row>
    <row r="222" ht="12.75">
      <c r="AC222" s="39"/>
    </row>
    <row r="223" ht="12.75">
      <c r="AC223" s="39"/>
    </row>
    <row r="224" ht="12.75">
      <c r="AC224" s="39"/>
    </row>
    <row r="225" ht="12.75">
      <c r="AC225" s="39"/>
    </row>
    <row r="226" ht="12.75">
      <c r="AC226" s="39"/>
    </row>
    <row r="227" ht="12.75">
      <c r="AC227" s="39"/>
    </row>
    <row r="228" ht="12.75">
      <c r="AC228" s="39"/>
    </row>
    <row r="229" ht="12.75">
      <c r="AC229" s="39"/>
    </row>
    <row r="230" ht="12.75">
      <c r="AC230" s="39"/>
    </row>
    <row r="231" ht="12.75">
      <c r="AC231" s="39"/>
    </row>
    <row r="232" ht="12.75">
      <c r="AC232" s="39"/>
    </row>
    <row r="233" ht="12.75">
      <c r="AC233" s="39"/>
    </row>
    <row r="234" ht="12.75">
      <c r="AC234" s="39"/>
    </row>
    <row r="235" ht="12.75">
      <c r="AC235" s="39"/>
    </row>
    <row r="236" ht="12.75">
      <c r="AC236" s="39"/>
    </row>
    <row r="237" ht="12.75">
      <c r="AC237" s="39"/>
    </row>
    <row r="238" ht="12.75">
      <c r="AC238" s="39"/>
    </row>
    <row r="239" ht="12.75">
      <c r="AC239" s="39"/>
    </row>
    <row r="240" ht="12.75">
      <c r="AC240" s="39"/>
    </row>
    <row r="241" ht="12.75">
      <c r="AC241" s="39"/>
    </row>
    <row r="242" ht="12.75">
      <c r="AC242" s="39"/>
    </row>
    <row r="243" ht="12.75">
      <c r="AC243" s="39"/>
    </row>
    <row r="244" ht="12.75">
      <c r="AC244" s="39"/>
    </row>
    <row r="245" ht="12.75">
      <c r="AC245" s="39"/>
    </row>
    <row r="246" ht="12.75">
      <c r="AC246" s="39"/>
    </row>
    <row r="247" ht="12.75">
      <c r="AC247" s="39"/>
    </row>
    <row r="248" ht="12.75">
      <c r="AC248" s="39"/>
    </row>
    <row r="249" ht="12.75">
      <c r="AC249" s="39"/>
    </row>
    <row r="250" ht="12.75">
      <c r="AC250" s="39"/>
    </row>
    <row r="251" ht="12.75">
      <c r="AC251" s="39"/>
    </row>
    <row r="252" ht="12.75">
      <c r="AC252" s="39"/>
    </row>
    <row r="253" ht="12.75">
      <c r="AC253" s="39"/>
    </row>
    <row r="254" ht="12.75">
      <c r="AC254" s="39"/>
    </row>
    <row r="255" ht="12.75">
      <c r="AC255" s="39"/>
    </row>
    <row r="256" ht="12.75">
      <c r="AC256" s="39"/>
    </row>
    <row r="257" ht="12.75">
      <c r="AC257" s="39"/>
    </row>
    <row r="258" ht="12.75">
      <c r="AC258" s="39"/>
    </row>
    <row r="259" ht="12.75">
      <c r="AC259" s="39"/>
    </row>
    <row r="260" ht="12.75">
      <c r="AC260" s="39"/>
    </row>
    <row r="261" ht="12.75">
      <c r="AC261" s="39"/>
    </row>
    <row r="262" ht="12.75">
      <c r="AC262" s="39"/>
    </row>
    <row r="263" ht="12.75">
      <c r="AC263" s="39"/>
    </row>
    <row r="264" ht="12.75">
      <c r="AC264" s="39"/>
    </row>
    <row r="265" ht="12.75">
      <c r="AC265" s="39"/>
    </row>
    <row r="266" ht="12.75">
      <c r="AC266" s="39"/>
    </row>
    <row r="267" ht="12.75">
      <c r="AC267" s="39"/>
    </row>
    <row r="268" ht="12.75">
      <c r="AC268" s="39"/>
    </row>
    <row r="269" ht="12.75">
      <c r="AC269" s="39"/>
    </row>
    <row r="270" ht="12.75">
      <c r="AC270" s="39"/>
    </row>
    <row r="271" ht="12.75">
      <c r="AC271" s="39"/>
    </row>
  </sheetData>
  <sheetProtection/>
  <hyperlinks>
    <hyperlink ref="D3" r:id="rId1" display="http://www.knihzdar.cz/"/>
    <hyperlink ref="D4" r:id="rId2" display="http://www.kmol.cz"/>
    <hyperlink ref="D6" r:id="rId3" display="http://www.miku.webnode.cz"/>
    <hyperlink ref="D7" r:id="rId4" display="http://www.okpb.cz"/>
    <hyperlink ref="D10" r:id="rId5" display="http://www.mvk.cz"/>
    <hyperlink ref="D14" r:id="rId6" display="http://www.knihovna-cl.cz"/>
    <hyperlink ref="D16" r:id="rId7" display="http://www.mkdac.cz"/>
    <hyperlink ref="D17" r:id="rId8" display="http://www.knihovnadobris.cz"/>
    <hyperlink ref="D18" r:id="rId9" display="http://www.mk-roudnice.cz"/>
    <hyperlink ref="D19" r:id="rId10" display="http://www.mkmistek.cz"/>
    <hyperlink ref="D20" r:id="rId11" display="http://www.horice.org/knihovna"/>
    <hyperlink ref="D22" r:id="rId12" display="http://knihovna.chocen.net"/>
    <hyperlink ref="D23" r:id="rId13" display="http://www.knihovnajaromer.wbs.cz"/>
    <hyperlink ref="D24" r:id="rId14" display="http://www.knihovnajosefov.wbs.cz"/>
    <hyperlink ref="D26" r:id="rId15" display="http://www.knihovnaknl.cz"/>
    <hyperlink ref="D27" r:id="rId16" display="http://www.kdk.cz"/>
    <hyperlink ref="D29" r:id="rId17" display="http://www.knihovna-litvinov.cz"/>
    <hyperlink ref="D30" r:id="rId18" display="http://www.knihovna-luhacovice.cz"/>
    <hyperlink ref="D31" r:id="rId19" display="http://www.knihovnanovesedlo.cz"/>
    <hyperlink ref="D33" r:id="rId20" display="http://www.mksokolov.cz"/>
    <hyperlink ref="D41" r:id="rId21" display="http://www.knihovna-radotin.cz"/>
    <hyperlink ref="D42" r:id="rId22" display="http://www.knihovnaskomelno.ic.cz"/>
    <hyperlink ref="D43" r:id="rId23" display="http://www.knihovnatur.webk.cz"/>
    <hyperlink ref="D47" r:id="rId24" display="http://knihovnabenesovnc.estranky.cz"/>
    <hyperlink ref="D49" r:id="rId25" display="http://www.knihovnabranisovice.webk.cz"/>
    <hyperlink ref="D54" r:id="rId26" display="http://www.knihovna.obedovice.cz"/>
    <hyperlink ref="D56" r:id="rId27" display="http://www.oksudomerice.cz"/>
    <hyperlink ref="D57" r:id="rId28" display="http://www.knihovna.stepankovice.cz"/>
    <hyperlink ref="D62" r:id="rId29" display="http://www.knihovna.novarole.cz"/>
    <hyperlink ref="D2" r:id="rId30" display="http://knihovna.ricany.cz"/>
    <hyperlink ref="D5" r:id="rId31" display="http://www.kmo.cz"/>
    <hyperlink ref="D8" r:id="rId32" display="http://www.kfbz.cz"/>
    <hyperlink ref="D9" r:id="rId33" display="http://www.kkvysociny.cz"/>
    <hyperlink ref="D38" r:id="rId34" display="http://knihovna.zacler.cz/"/>
    <hyperlink ref="D11" r:id="rId35" display="http://www.knihovna.dolnibousov.cz"/>
    <hyperlink ref="D12" r:id="rId36" display="http://www.knihovna-benesov.cz"/>
    <hyperlink ref="D13" r:id="rId37" display="http://www.knihovnaberoun.cz"/>
    <hyperlink ref="D21" r:id="rId38" display="http://ccv.volny-cas.cz"/>
    <hyperlink ref="D25" r:id="rId39" display="http://www.knihovna-jevicko.cz/"/>
    <hyperlink ref="D15" r:id="rId40" display="http://knihovna.ceska-trebova.cz"/>
    <hyperlink ref="D28" r:id="rId41" display="http://www.knihovna-kh.cz/"/>
    <hyperlink ref="D32" r:id="rId42" display="http://www.rokycany.cz/knihovna.asp?p1=911"/>
    <hyperlink ref="D34" r:id="rId43" display="http://www.knihovna-uo.cz/"/>
    <hyperlink ref="D35" r:id="rId44" display="http://www.knihovnakralovice.cz/"/>
    <hyperlink ref="D36" r:id="rId45" display="http://knihovnavolary.wgz.cz/"/>
    <hyperlink ref="D37" r:id="rId46" display="http://www.knihovnazn.cz/"/>
    <hyperlink ref="D39" r:id="rId47" display="http://knihovna.bolatice.cz"/>
    <hyperlink ref="D40" r:id="rId48" display="http://www.knihovnaradim.wz.cz/"/>
    <hyperlink ref="D44" r:id="rId49" display="http://knihovnapecka.wz.cz/main.html"/>
    <hyperlink ref="D45" r:id="rId50" display="http://knihovnavedrovice.webk.cz/"/>
    <hyperlink ref="D46" r:id="rId51" display="http://www.svkos.cz"/>
    <hyperlink ref="D48" r:id="rId52" display="http://www.knihovna.bory.cz"/>
    <hyperlink ref="D50" r:id="rId53" display="http://www.dobrenice.webk.cz/"/>
    <hyperlink ref="D51" r:id="rId54" display="http://knihovna-dymokury.webnode.cz"/>
    <hyperlink ref="D52" r:id="rId55" display="http://knihovnachrustenice.ic.cz/"/>
    <hyperlink ref="D53" r:id="rId56" display="http://knihovnajindrichovice.wz.cz"/>
    <hyperlink ref="D55" r:id="rId57" display="http://knihovna-orechov.webnode.cz/"/>
    <hyperlink ref="D58" r:id="rId58" display="http://www.knihovna-vresina.estranky.cz"/>
    <hyperlink ref="D59" r:id="rId59" display="http://knihovna.zihle.cz"/>
    <hyperlink ref="D60" r:id="rId60" display="http://www.svkul.cz/"/>
    <hyperlink ref="D61" r:id="rId61" display="http://www.svkhk.cz"/>
  </hyperlinks>
  <printOptions/>
  <pageMargins left="0.75" right="0.75" top="1" bottom="1" header="0.4921259845" footer="0.4921259845"/>
  <pageSetup horizontalDpi="1200" verticalDpi="1200" orientation="portrait" paperSize="9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1"/>
  <sheetViews>
    <sheetView zoomScalePageLayoutView="0" workbookViewId="0" topLeftCell="S1">
      <selection activeCell="AC2" sqref="AC2"/>
    </sheetView>
  </sheetViews>
  <sheetFormatPr defaultColWidth="9.00390625" defaultRowHeight="12.75"/>
  <cols>
    <col min="1" max="1" width="35.875" style="1" hidden="1" customWidth="1"/>
    <col min="2" max="2" width="16.75390625" style="1" hidden="1" customWidth="1"/>
    <col min="3" max="3" width="34.25390625" style="1" customWidth="1"/>
    <col min="4" max="4" width="33.625" style="1" customWidth="1"/>
    <col min="5" max="5" width="6.625" style="4" customWidth="1"/>
    <col min="6" max="6" width="5.75390625" style="4" customWidth="1"/>
    <col min="7" max="7" width="6.00390625" style="4" customWidth="1"/>
    <col min="8" max="8" width="5.75390625" style="4" customWidth="1"/>
    <col min="9" max="9" width="5.875" style="4" customWidth="1"/>
    <col min="10" max="10" width="8.125" style="1" customWidth="1"/>
    <col min="11" max="11" width="5.625" style="4" customWidth="1"/>
    <col min="12" max="12" width="5.75390625" style="1" customWidth="1"/>
    <col min="13" max="13" width="5.00390625" style="1" customWidth="1"/>
    <col min="14" max="14" width="5.375" style="1" customWidth="1"/>
    <col min="15" max="15" width="6.125" style="1" customWidth="1"/>
    <col min="16" max="16" width="5.75390625" style="1" customWidth="1"/>
    <col min="17" max="17" width="6.25390625" style="1" customWidth="1"/>
    <col min="18" max="18" width="8.125" style="1" customWidth="1"/>
    <col min="19" max="20" width="6.625" style="1" customWidth="1"/>
    <col min="21" max="21" width="5.25390625" style="1" customWidth="1"/>
    <col min="22" max="22" width="5.00390625" style="1" customWidth="1"/>
    <col min="23" max="23" width="5.125" style="1" customWidth="1"/>
    <col min="24" max="24" width="4.75390625" style="1" customWidth="1"/>
    <col min="25" max="25" width="4.375" style="1" customWidth="1"/>
    <col min="26" max="26" width="6.375" style="1" customWidth="1"/>
    <col min="27" max="27" width="5.25390625" style="1" customWidth="1"/>
    <col min="28" max="28" width="5.125" style="1" customWidth="1"/>
    <col min="29" max="29" width="6.375" style="1" customWidth="1"/>
    <col min="30" max="30" width="38.375" style="1" customWidth="1"/>
    <col min="31" max="31" width="17.75390625" style="1" customWidth="1"/>
    <col min="32" max="16384" width="9.125" style="1" customWidth="1"/>
  </cols>
  <sheetData>
    <row r="1" spans="3:29" ht="12.75">
      <c r="C1" s="1" t="s">
        <v>1</v>
      </c>
      <c r="D1" s="1" t="s">
        <v>2</v>
      </c>
      <c r="E1" s="3" t="s">
        <v>21</v>
      </c>
      <c r="F1" s="3" t="s">
        <v>3</v>
      </c>
      <c r="G1" s="3" t="s">
        <v>22</v>
      </c>
      <c r="H1" s="3" t="s">
        <v>23</v>
      </c>
      <c r="I1" s="3" t="s">
        <v>28</v>
      </c>
      <c r="J1" s="2" t="s">
        <v>24</v>
      </c>
      <c r="K1" s="3" t="s">
        <v>25</v>
      </c>
      <c r="L1" s="2" t="s">
        <v>26</v>
      </c>
      <c r="M1" s="38" t="s">
        <v>21</v>
      </c>
      <c r="N1" s="38" t="s">
        <v>3</v>
      </c>
      <c r="O1" s="38" t="s">
        <v>22</v>
      </c>
      <c r="P1" s="38" t="s">
        <v>23</v>
      </c>
      <c r="Q1" s="38" t="s">
        <v>28</v>
      </c>
      <c r="R1" s="38" t="s">
        <v>24</v>
      </c>
      <c r="S1" s="38" t="s">
        <v>25</v>
      </c>
      <c r="T1" s="38" t="s">
        <v>26</v>
      </c>
      <c r="U1" s="1" t="s">
        <v>21</v>
      </c>
      <c r="V1" s="1" t="s">
        <v>3</v>
      </c>
      <c r="W1" s="1" t="s">
        <v>22</v>
      </c>
      <c r="X1" s="1" t="s">
        <v>23</v>
      </c>
      <c r="Y1" s="1" t="s">
        <v>28</v>
      </c>
      <c r="Z1" s="1" t="s">
        <v>24</v>
      </c>
      <c r="AA1" s="1" t="s">
        <v>25</v>
      </c>
      <c r="AB1" s="1" t="s">
        <v>26</v>
      </c>
      <c r="AC1" s="1" t="s">
        <v>150</v>
      </c>
    </row>
    <row r="2" spans="1:33" ht="12.75">
      <c r="A2" s="40"/>
      <c r="B2" s="42"/>
      <c r="C2" t="s">
        <v>46</v>
      </c>
      <c r="D2" s="19" t="s">
        <v>47</v>
      </c>
      <c r="E2" s="14">
        <v>8</v>
      </c>
      <c r="F2" s="14">
        <v>6</v>
      </c>
      <c r="G2" s="14">
        <v>7</v>
      </c>
      <c r="H2" s="14">
        <v>6</v>
      </c>
      <c r="I2" s="14">
        <v>3</v>
      </c>
      <c r="J2" s="14">
        <v>7.5</v>
      </c>
      <c r="K2" s="14">
        <v>7</v>
      </c>
      <c r="L2" s="14">
        <f aca="true" t="shared" si="0" ref="L2:L62">SUM(E2:K2)</f>
        <v>44.5</v>
      </c>
      <c r="M2" s="20">
        <v>8.5</v>
      </c>
      <c r="N2" s="21">
        <v>5</v>
      </c>
      <c r="O2" s="21">
        <v>7</v>
      </c>
      <c r="P2" s="20">
        <v>6</v>
      </c>
      <c r="Q2" s="20">
        <v>2</v>
      </c>
      <c r="R2" s="14">
        <v>7.5</v>
      </c>
      <c r="S2" s="20">
        <v>7</v>
      </c>
      <c r="T2" s="8">
        <f>SUM(M2:S2)</f>
        <v>43</v>
      </c>
      <c r="U2" s="8">
        <v>9</v>
      </c>
      <c r="V2" s="8">
        <v>5</v>
      </c>
      <c r="W2" s="8">
        <v>7</v>
      </c>
      <c r="X2" s="8">
        <v>5</v>
      </c>
      <c r="Y2" s="8">
        <v>2</v>
      </c>
      <c r="Z2" s="14">
        <v>7.5</v>
      </c>
      <c r="AA2" s="8">
        <v>7</v>
      </c>
      <c r="AB2" s="8">
        <f>SUM(U2:AA2)</f>
        <v>42.5</v>
      </c>
      <c r="AC2" s="39">
        <f>L2+T2+AB2</f>
        <v>130</v>
      </c>
      <c r="AD2" t="s">
        <v>46</v>
      </c>
      <c r="AE2">
        <v>13450</v>
      </c>
      <c r="AF2"/>
      <c r="AG2"/>
    </row>
    <row r="3" spans="1:33" ht="12.75">
      <c r="A3" s="43"/>
      <c r="B3" s="44"/>
      <c r="C3" t="s">
        <v>48</v>
      </c>
      <c r="D3" s="19" t="s">
        <v>39</v>
      </c>
      <c r="E3" s="14">
        <v>5</v>
      </c>
      <c r="F3" s="14">
        <v>6</v>
      </c>
      <c r="G3" s="14">
        <v>6.5</v>
      </c>
      <c r="H3" s="14">
        <v>6</v>
      </c>
      <c r="I3" s="14">
        <v>1</v>
      </c>
      <c r="J3" s="14">
        <v>4</v>
      </c>
      <c r="K3" s="14">
        <v>3</v>
      </c>
      <c r="L3" s="14">
        <f t="shared" si="0"/>
        <v>31.5</v>
      </c>
      <c r="M3" s="22">
        <v>8</v>
      </c>
      <c r="N3" s="23">
        <v>5</v>
      </c>
      <c r="O3" s="23">
        <v>7.5</v>
      </c>
      <c r="P3" s="22">
        <v>6</v>
      </c>
      <c r="Q3" s="22">
        <v>4</v>
      </c>
      <c r="R3" s="14">
        <v>4</v>
      </c>
      <c r="S3" s="22">
        <v>3</v>
      </c>
      <c r="T3" s="8">
        <f aca="true" t="shared" si="1" ref="T3:T62">SUM(M3:S3)</f>
        <v>37.5</v>
      </c>
      <c r="U3" s="1">
        <v>9</v>
      </c>
      <c r="V3" s="1">
        <v>5</v>
      </c>
      <c r="W3" s="1">
        <v>7</v>
      </c>
      <c r="X3" s="1">
        <v>6</v>
      </c>
      <c r="Y3" s="1">
        <v>3</v>
      </c>
      <c r="Z3" s="14">
        <v>4</v>
      </c>
      <c r="AA3" s="1">
        <v>4</v>
      </c>
      <c r="AB3" s="8">
        <f aca="true" t="shared" si="2" ref="AB3:AB62">SUM(U3:AA3)</f>
        <v>38</v>
      </c>
      <c r="AC3" s="39">
        <f aca="true" t="shared" si="3" ref="AC3:AC62">L3+T3+AB3</f>
        <v>107</v>
      </c>
      <c r="AD3" t="s">
        <v>48</v>
      </c>
      <c r="AE3">
        <v>23259</v>
      </c>
      <c r="AF3"/>
      <c r="AG3"/>
    </row>
    <row r="4" spans="1:33" ht="12.75">
      <c r="A4" s="43"/>
      <c r="B4" s="44"/>
      <c r="C4" t="s">
        <v>49</v>
      </c>
      <c r="D4" s="19" t="s">
        <v>50</v>
      </c>
      <c r="E4" s="12">
        <v>9</v>
      </c>
      <c r="F4" s="12">
        <v>6</v>
      </c>
      <c r="G4" s="12">
        <v>8.5</v>
      </c>
      <c r="H4" s="12">
        <v>7</v>
      </c>
      <c r="I4" s="12">
        <v>3</v>
      </c>
      <c r="J4" s="14">
        <v>7.5</v>
      </c>
      <c r="K4" s="14">
        <v>7</v>
      </c>
      <c r="L4" s="14">
        <f t="shared" si="0"/>
        <v>48</v>
      </c>
      <c r="M4" s="23">
        <v>9</v>
      </c>
      <c r="N4" s="23">
        <v>5</v>
      </c>
      <c r="O4" s="23">
        <v>9</v>
      </c>
      <c r="P4" s="23">
        <v>6</v>
      </c>
      <c r="Q4" s="23">
        <v>4</v>
      </c>
      <c r="R4" s="14">
        <v>7.5</v>
      </c>
      <c r="S4" s="22">
        <v>3</v>
      </c>
      <c r="T4" s="8">
        <f t="shared" si="1"/>
        <v>43.5</v>
      </c>
      <c r="U4" s="1">
        <v>10</v>
      </c>
      <c r="V4" s="1">
        <v>5</v>
      </c>
      <c r="W4" s="1">
        <v>9</v>
      </c>
      <c r="X4" s="1">
        <v>5</v>
      </c>
      <c r="Y4" s="1">
        <v>5</v>
      </c>
      <c r="Z4" s="14">
        <v>7.5</v>
      </c>
      <c r="AA4" s="1">
        <v>5</v>
      </c>
      <c r="AB4" s="8">
        <f t="shared" si="2"/>
        <v>46.5</v>
      </c>
      <c r="AC4" s="39">
        <f t="shared" si="3"/>
        <v>138</v>
      </c>
      <c r="AD4" t="s">
        <v>49</v>
      </c>
      <c r="AE4">
        <v>100362</v>
      </c>
      <c r="AF4"/>
      <c r="AG4"/>
    </row>
    <row r="5" spans="1:33" ht="12.75">
      <c r="A5" s="43"/>
      <c r="B5" s="44"/>
      <c r="C5" t="s">
        <v>40</v>
      </c>
      <c r="D5" s="19" t="s">
        <v>51</v>
      </c>
      <c r="E5" s="12">
        <v>10</v>
      </c>
      <c r="F5" s="12">
        <v>6</v>
      </c>
      <c r="G5" s="12">
        <v>8.5</v>
      </c>
      <c r="H5" s="12">
        <v>8</v>
      </c>
      <c r="I5" s="12">
        <v>5</v>
      </c>
      <c r="J5" s="14">
        <v>6.5</v>
      </c>
      <c r="K5" s="14">
        <v>8</v>
      </c>
      <c r="L5" s="14">
        <f t="shared" si="0"/>
        <v>52</v>
      </c>
      <c r="M5" s="21">
        <v>9</v>
      </c>
      <c r="N5" s="24">
        <v>6</v>
      </c>
      <c r="O5" s="24">
        <v>7</v>
      </c>
      <c r="P5" s="21">
        <v>10</v>
      </c>
      <c r="Q5" s="21">
        <v>5</v>
      </c>
      <c r="R5" s="14">
        <v>6.5</v>
      </c>
      <c r="S5" s="20">
        <v>3</v>
      </c>
      <c r="T5" s="8">
        <f t="shared" si="1"/>
        <v>46.5</v>
      </c>
      <c r="U5" s="1">
        <v>10</v>
      </c>
      <c r="V5" s="1">
        <v>6</v>
      </c>
      <c r="W5" s="1">
        <v>6</v>
      </c>
      <c r="X5" s="1">
        <v>10</v>
      </c>
      <c r="Y5" s="1">
        <v>4</v>
      </c>
      <c r="Z5" s="14">
        <v>6.5</v>
      </c>
      <c r="AA5" s="1">
        <v>7</v>
      </c>
      <c r="AB5" s="8">
        <f t="shared" si="2"/>
        <v>49.5</v>
      </c>
      <c r="AC5" s="39">
        <f t="shared" si="3"/>
        <v>148</v>
      </c>
      <c r="AD5" t="s">
        <v>40</v>
      </c>
      <c r="AE5">
        <v>306006</v>
      </c>
      <c r="AF5"/>
      <c r="AG5"/>
    </row>
    <row r="6" spans="1:33" ht="12.75">
      <c r="A6" s="43"/>
      <c r="B6" s="44"/>
      <c r="C6" t="s">
        <v>52</v>
      </c>
      <c r="D6" s="19" t="s">
        <v>53</v>
      </c>
      <c r="E6" s="12">
        <v>3</v>
      </c>
      <c r="F6" s="12">
        <v>6</v>
      </c>
      <c r="G6" s="12">
        <v>6.5</v>
      </c>
      <c r="H6" s="12">
        <v>3</v>
      </c>
      <c r="I6" s="12">
        <v>2</v>
      </c>
      <c r="J6" s="14">
        <v>6.5</v>
      </c>
      <c r="K6" s="14">
        <v>4</v>
      </c>
      <c r="L6" s="14">
        <f t="shared" si="0"/>
        <v>31</v>
      </c>
      <c r="M6" s="23">
        <v>3</v>
      </c>
      <c r="N6" s="25">
        <v>6</v>
      </c>
      <c r="O6" s="25">
        <v>8.5</v>
      </c>
      <c r="P6" s="23">
        <v>3.5</v>
      </c>
      <c r="Q6" s="23">
        <v>2</v>
      </c>
      <c r="R6" s="14">
        <v>6.5</v>
      </c>
      <c r="S6" s="22">
        <v>7</v>
      </c>
      <c r="T6" s="8">
        <f t="shared" si="1"/>
        <v>36.5</v>
      </c>
      <c r="U6" s="1">
        <v>3</v>
      </c>
      <c r="V6" s="1">
        <v>5</v>
      </c>
      <c r="W6" s="1">
        <v>8</v>
      </c>
      <c r="X6" s="1">
        <v>4</v>
      </c>
      <c r="Y6" s="1">
        <v>2</v>
      </c>
      <c r="Z6" s="14">
        <v>6.5</v>
      </c>
      <c r="AA6" s="1">
        <v>3</v>
      </c>
      <c r="AB6" s="8">
        <f t="shared" si="2"/>
        <v>31.5</v>
      </c>
      <c r="AC6" s="39">
        <f t="shared" si="3"/>
        <v>99</v>
      </c>
      <c r="AD6" t="s">
        <v>52</v>
      </c>
      <c r="AE6">
        <v>635</v>
      </c>
      <c r="AF6"/>
      <c r="AG6"/>
    </row>
    <row r="7" spans="1:33" ht="12.75">
      <c r="A7" s="43"/>
      <c r="B7" s="44"/>
      <c r="C7" t="s">
        <v>54</v>
      </c>
      <c r="D7" s="19" t="s">
        <v>55</v>
      </c>
      <c r="E7" s="12">
        <v>7</v>
      </c>
      <c r="F7" s="12">
        <v>5</v>
      </c>
      <c r="G7" s="12">
        <v>8</v>
      </c>
      <c r="H7" s="12">
        <v>8</v>
      </c>
      <c r="I7" s="12">
        <v>1</v>
      </c>
      <c r="J7" s="14">
        <v>4</v>
      </c>
      <c r="K7" s="14">
        <v>5</v>
      </c>
      <c r="L7" s="14">
        <f t="shared" si="0"/>
        <v>38</v>
      </c>
      <c r="M7" s="23">
        <v>9</v>
      </c>
      <c r="N7" s="25">
        <v>5</v>
      </c>
      <c r="O7" s="25">
        <v>6.5</v>
      </c>
      <c r="P7" s="23">
        <v>9</v>
      </c>
      <c r="Q7" s="23">
        <v>4</v>
      </c>
      <c r="R7" s="14">
        <v>4</v>
      </c>
      <c r="S7" s="22">
        <v>8</v>
      </c>
      <c r="T7" s="8">
        <f t="shared" si="1"/>
        <v>45.5</v>
      </c>
      <c r="U7" s="1">
        <v>9</v>
      </c>
      <c r="V7" s="1">
        <v>5</v>
      </c>
      <c r="W7" s="1">
        <v>6</v>
      </c>
      <c r="X7" s="1">
        <v>8</v>
      </c>
      <c r="Y7" s="1">
        <v>3</v>
      </c>
      <c r="Z7" s="14">
        <v>4</v>
      </c>
      <c r="AA7" s="1">
        <v>8</v>
      </c>
      <c r="AB7" s="8">
        <f t="shared" si="2"/>
        <v>43</v>
      </c>
      <c r="AC7" s="39">
        <f t="shared" si="3"/>
        <v>126.5</v>
      </c>
      <c r="AD7" t="s">
        <v>54</v>
      </c>
      <c r="AE7">
        <v>58440</v>
      </c>
      <c r="AF7"/>
      <c r="AG7"/>
    </row>
    <row r="8" spans="1:33" ht="12.75">
      <c r="A8" s="43"/>
      <c r="B8" s="44"/>
      <c r="C8" t="s">
        <v>56</v>
      </c>
      <c r="D8" s="19" t="s">
        <v>57</v>
      </c>
      <c r="E8" s="12">
        <v>8</v>
      </c>
      <c r="F8" s="12">
        <v>6</v>
      </c>
      <c r="G8" s="12">
        <v>8.5</v>
      </c>
      <c r="H8" s="12">
        <v>9</v>
      </c>
      <c r="I8" s="12">
        <v>9</v>
      </c>
      <c r="J8" s="14">
        <v>7</v>
      </c>
      <c r="K8" s="14">
        <v>8</v>
      </c>
      <c r="L8" s="14">
        <f t="shared" si="0"/>
        <v>55.5</v>
      </c>
      <c r="M8" s="23">
        <v>9</v>
      </c>
      <c r="N8" s="25">
        <v>6</v>
      </c>
      <c r="O8" s="25">
        <v>9</v>
      </c>
      <c r="P8" s="23">
        <v>9</v>
      </c>
      <c r="Q8" s="23">
        <v>7</v>
      </c>
      <c r="R8" s="14">
        <v>7</v>
      </c>
      <c r="S8" s="22">
        <v>7</v>
      </c>
      <c r="T8" s="8">
        <f t="shared" si="1"/>
        <v>54</v>
      </c>
      <c r="U8" s="1">
        <v>10</v>
      </c>
      <c r="V8" s="1">
        <v>6</v>
      </c>
      <c r="W8" s="1">
        <v>8</v>
      </c>
      <c r="X8" s="1">
        <v>9</v>
      </c>
      <c r="Y8" s="1">
        <v>5</v>
      </c>
      <c r="Z8" s="14">
        <v>7</v>
      </c>
      <c r="AA8" s="1">
        <v>8</v>
      </c>
      <c r="AB8" s="8">
        <f t="shared" si="2"/>
        <v>53</v>
      </c>
      <c r="AC8" s="39">
        <f t="shared" si="3"/>
        <v>162.5</v>
      </c>
      <c r="AD8" t="s">
        <v>56</v>
      </c>
      <c r="AE8">
        <v>75714</v>
      </c>
      <c r="AF8"/>
      <c r="AG8"/>
    </row>
    <row r="9" spans="1:33" ht="12.75">
      <c r="A9" s="43"/>
      <c r="B9" s="44"/>
      <c r="C9" t="s">
        <v>30</v>
      </c>
      <c r="D9" s="19" t="s">
        <v>27</v>
      </c>
      <c r="E9" s="15">
        <v>7</v>
      </c>
      <c r="F9" s="15">
        <v>5</v>
      </c>
      <c r="G9" s="15">
        <v>9</v>
      </c>
      <c r="H9" s="15">
        <v>10</v>
      </c>
      <c r="I9" s="15">
        <v>3</v>
      </c>
      <c r="J9" s="14">
        <v>7.5</v>
      </c>
      <c r="K9" s="15">
        <v>6</v>
      </c>
      <c r="L9" s="14">
        <f t="shared" si="0"/>
        <v>47.5</v>
      </c>
      <c r="M9" s="23">
        <v>10</v>
      </c>
      <c r="N9" s="26">
        <v>5</v>
      </c>
      <c r="O9" s="26">
        <v>9</v>
      </c>
      <c r="P9" s="25">
        <v>10</v>
      </c>
      <c r="Q9" s="25">
        <v>4</v>
      </c>
      <c r="R9" s="14">
        <v>7.5</v>
      </c>
      <c r="S9" s="25">
        <v>7</v>
      </c>
      <c r="T9" s="8">
        <f t="shared" si="1"/>
        <v>52.5</v>
      </c>
      <c r="U9" s="1">
        <v>10</v>
      </c>
      <c r="V9" s="1">
        <v>5</v>
      </c>
      <c r="W9" s="1">
        <v>9</v>
      </c>
      <c r="X9" s="1">
        <v>10</v>
      </c>
      <c r="Y9" s="1">
        <v>3</v>
      </c>
      <c r="Z9" s="14">
        <v>7.5</v>
      </c>
      <c r="AA9" s="1">
        <v>8</v>
      </c>
      <c r="AB9" s="8">
        <f t="shared" si="2"/>
        <v>52.5</v>
      </c>
      <c r="AC9" s="39">
        <f t="shared" si="3"/>
        <v>152.5</v>
      </c>
      <c r="AD9" t="s">
        <v>30</v>
      </c>
      <c r="AE9">
        <v>24413</v>
      </c>
      <c r="AF9"/>
      <c r="AG9"/>
    </row>
    <row r="10" spans="1:33" ht="12.75">
      <c r="A10" s="43"/>
      <c r="B10" s="44"/>
      <c r="C10" t="s">
        <v>36</v>
      </c>
      <c r="D10" s="19" t="s">
        <v>58</v>
      </c>
      <c r="E10" s="13">
        <v>4</v>
      </c>
      <c r="F10" s="13">
        <v>6</v>
      </c>
      <c r="G10" s="13">
        <v>4.5</v>
      </c>
      <c r="H10" s="13">
        <v>9</v>
      </c>
      <c r="I10" s="13">
        <v>1</v>
      </c>
      <c r="J10" s="14">
        <v>5</v>
      </c>
      <c r="K10" s="14">
        <v>5</v>
      </c>
      <c r="L10" s="14">
        <f t="shared" si="0"/>
        <v>34.5</v>
      </c>
      <c r="M10" s="23">
        <v>9.5</v>
      </c>
      <c r="N10" s="26">
        <v>5</v>
      </c>
      <c r="O10" s="26">
        <v>7</v>
      </c>
      <c r="P10" s="25">
        <v>9</v>
      </c>
      <c r="Q10" s="25">
        <v>4</v>
      </c>
      <c r="R10" s="14">
        <v>5</v>
      </c>
      <c r="S10" s="25">
        <v>6</v>
      </c>
      <c r="T10" s="8">
        <f t="shared" si="1"/>
        <v>45.5</v>
      </c>
      <c r="U10" s="1">
        <v>9</v>
      </c>
      <c r="V10" s="1">
        <v>5</v>
      </c>
      <c r="W10" s="1">
        <v>7</v>
      </c>
      <c r="X10" s="1">
        <v>8</v>
      </c>
      <c r="Y10" s="1">
        <v>3</v>
      </c>
      <c r="Z10" s="14">
        <v>5</v>
      </c>
      <c r="AA10" s="1">
        <v>8</v>
      </c>
      <c r="AB10" s="8">
        <f t="shared" si="2"/>
        <v>45</v>
      </c>
      <c r="AC10" s="39">
        <f t="shared" si="3"/>
        <v>125</v>
      </c>
      <c r="AD10" t="s">
        <v>36</v>
      </c>
      <c r="AE10">
        <v>27558</v>
      </c>
      <c r="AF10"/>
      <c r="AG10"/>
    </row>
    <row r="11" spans="1:33" ht="12.75">
      <c r="A11" s="43"/>
      <c r="B11" s="44"/>
      <c r="C11" t="s">
        <v>59</v>
      </c>
      <c r="D11" s="19" t="s">
        <v>60</v>
      </c>
      <c r="E11" s="13">
        <v>5</v>
      </c>
      <c r="F11" s="13">
        <v>5</v>
      </c>
      <c r="G11" s="13">
        <v>9.5</v>
      </c>
      <c r="H11" s="13">
        <v>6</v>
      </c>
      <c r="I11" s="13">
        <v>1</v>
      </c>
      <c r="J11" s="14">
        <v>6</v>
      </c>
      <c r="K11" s="14">
        <v>4</v>
      </c>
      <c r="L11" s="14">
        <f t="shared" si="0"/>
        <v>36.5</v>
      </c>
      <c r="M11" s="23">
        <v>8</v>
      </c>
      <c r="N11" s="26">
        <v>5</v>
      </c>
      <c r="O11" s="26">
        <v>9</v>
      </c>
      <c r="P11" s="25">
        <v>7</v>
      </c>
      <c r="Q11" s="25">
        <v>2</v>
      </c>
      <c r="R11" s="14">
        <v>6</v>
      </c>
      <c r="S11" s="25">
        <v>5</v>
      </c>
      <c r="T11" s="8">
        <f t="shared" si="1"/>
        <v>42</v>
      </c>
      <c r="U11" s="1">
        <v>7</v>
      </c>
      <c r="V11" s="1">
        <v>5</v>
      </c>
      <c r="W11" s="1">
        <v>9</v>
      </c>
      <c r="X11" s="1">
        <v>7</v>
      </c>
      <c r="Y11" s="1">
        <v>2</v>
      </c>
      <c r="Z11" s="14">
        <v>6</v>
      </c>
      <c r="AA11" s="1">
        <v>6</v>
      </c>
      <c r="AB11" s="8">
        <f t="shared" si="2"/>
        <v>42</v>
      </c>
      <c r="AC11" s="39">
        <f t="shared" si="3"/>
        <v>120.5</v>
      </c>
      <c r="AD11" t="s">
        <v>59</v>
      </c>
      <c r="AE11">
        <v>2566</v>
      </c>
      <c r="AF11"/>
      <c r="AG11"/>
    </row>
    <row r="12" spans="1:33" ht="13.5" thickBot="1">
      <c r="A12" s="43"/>
      <c r="B12" s="44"/>
      <c r="C12" t="s">
        <v>61</v>
      </c>
      <c r="D12" s="19" t="s">
        <v>62</v>
      </c>
      <c r="E12" s="15">
        <f>1+1+1+0+1+1+1+1</f>
        <v>7</v>
      </c>
      <c r="F12" s="15">
        <f>0+1+2+2</f>
        <v>5</v>
      </c>
      <c r="G12" s="15">
        <f>1.5+1.5+1.5+0+0+1+1+0.5+0</f>
        <v>7</v>
      </c>
      <c r="H12" s="15">
        <f>3+1+1+1+0+1+1</f>
        <v>8</v>
      </c>
      <c r="I12" s="15">
        <v>5</v>
      </c>
      <c r="J12" s="14">
        <v>7</v>
      </c>
      <c r="K12" s="15">
        <v>4</v>
      </c>
      <c r="L12" s="14">
        <f t="shared" si="0"/>
        <v>43</v>
      </c>
      <c r="M12" s="23">
        <v>8</v>
      </c>
      <c r="N12" s="26">
        <v>5</v>
      </c>
      <c r="O12" s="26">
        <v>7</v>
      </c>
      <c r="P12" s="25">
        <v>6.5</v>
      </c>
      <c r="Q12" s="25">
        <v>2</v>
      </c>
      <c r="R12" s="14">
        <v>7</v>
      </c>
      <c r="S12" s="25">
        <v>7</v>
      </c>
      <c r="T12" s="8">
        <f t="shared" si="1"/>
        <v>42.5</v>
      </c>
      <c r="U12" s="1">
        <v>8</v>
      </c>
      <c r="V12" s="1">
        <v>5</v>
      </c>
      <c r="W12" s="1">
        <v>7</v>
      </c>
      <c r="X12" s="1">
        <v>6</v>
      </c>
      <c r="Y12" s="1">
        <v>3</v>
      </c>
      <c r="Z12" s="14">
        <v>7</v>
      </c>
      <c r="AA12" s="1">
        <v>7</v>
      </c>
      <c r="AB12" s="8">
        <f t="shared" si="2"/>
        <v>43</v>
      </c>
      <c r="AC12" s="39">
        <f t="shared" si="3"/>
        <v>128.5</v>
      </c>
      <c r="AD12" t="s">
        <v>61</v>
      </c>
      <c r="AE12">
        <v>16382</v>
      </c>
      <c r="AF12"/>
      <c r="AG12"/>
    </row>
    <row r="13" spans="1:33" ht="12.75">
      <c r="A13" s="43"/>
      <c r="B13" s="44"/>
      <c r="C13" t="s">
        <v>63</v>
      </c>
      <c r="D13" s="19" t="s">
        <v>64</v>
      </c>
      <c r="E13" s="12">
        <f>1+0+1+1+0+0+0+0</f>
        <v>3</v>
      </c>
      <c r="F13" s="12">
        <f>1+1+2+2</f>
        <v>6</v>
      </c>
      <c r="G13" s="15">
        <f>1.5+1.5+1.5+0+0+1+1+0.5+1</f>
        <v>8</v>
      </c>
      <c r="H13" s="12">
        <f>3+1+0+0+0+1+0</f>
        <v>5</v>
      </c>
      <c r="I13" s="12">
        <v>2</v>
      </c>
      <c r="J13" s="14">
        <v>5.5</v>
      </c>
      <c r="K13" s="14">
        <v>4</v>
      </c>
      <c r="L13" s="14">
        <f t="shared" si="0"/>
        <v>33.5</v>
      </c>
      <c r="M13" s="27">
        <v>7</v>
      </c>
      <c r="N13" s="27">
        <v>5</v>
      </c>
      <c r="O13" s="27">
        <v>7</v>
      </c>
      <c r="P13" s="27">
        <v>6</v>
      </c>
      <c r="Q13" s="27">
        <v>2</v>
      </c>
      <c r="R13" s="14">
        <v>5.5</v>
      </c>
      <c r="S13" s="28">
        <v>5</v>
      </c>
      <c r="T13" s="8">
        <f t="shared" si="1"/>
        <v>37.5</v>
      </c>
      <c r="U13" s="1">
        <v>6</v>
      </c>
      <c r="V13" s="1">
        <v>5</v>
      </c>
      <c r="W13" s="1">
        <v>7</v>
      </c>
      <c r="X13" s="1">
        <v>6</v>
      </c>
      <c r="Y13" s="1">
        <v>3</v>
      </c>
      <c r="Z13" s="14">
        <v>5.5</v>
      </c>
      <c r="AA13" s="1">
        <v>8</v>
      </c>
      <c r="AB13" s="8">
        <f t="shared" si="2"/>
        <v>40.5</v>
      </c>
      <c r="AC13" s="39">
        <f t="shared" si="3"/>
        <v>111.5</v>
      </c>
      <c r="AD13" t="s">
        <v>63</v>
      </c>
      <c r="AE13">
        <v>18616</v>
      </c>
      <c r="AF13"/>
      <c r="AG13"/>
    </row>
    <row r="14" spans="1:33" ht="12.75">
      <c r="A14" s="43"/>
      <c r="B14" s="44"/>
      <c r="C14" t="s">
        <v>41</v>
      </c>
      <c r="D14" s="19" t="s">
        <v>65</v>
      </c>
      <c r="E14" s="14">
        <f>2+1+1+1+1+1+1+1</f>
        <v>9</v>
      </c>
      <c r="F14" s="14">
        <f>1+1+2+2</f>
        <v>6</v>
      </c>
      <c r="G14" s="14">
        <v>8</v>
      </c>
      <c r="H14" s="14">
        <f>3+1+2+0+0+1+1</f>
        <v>8</v>
      </c>
      <c r="I14" s="14">
        <v>6</v>
      </c>
      <c r="J14" s="14">
        <v>7</v>
      </c>
      <c r="K14" s="14">
        <v>5</v>
      </c>
      <c r="L14" s="14">
        <f t="shared" si="0"/>
        <v>49</v>
      </c>
      <c r="M14" s="29">
        <v>10</v>
      </c>
      <c r="N14" s="29">
        <v>6</v>
      </c>
      <c r="O14" s="29">
        <v>9</v>
      </c>
      <c r="P14" s="29">
        <v>9</v>
      </c>
      <c r="Q14" s="29">
        <v>3</v>
      </c>
      <c r="R14" s="14">
        <v>7</v>
      </c>
      <c r="S14" s="29">
        <v>5</v>
      </c>
      <c r="T14" s="8">
        <f t="shared" si="1"/>
        <v>49</v>
      </c>
      <c r="U14" s="1">
        <v>10</v>
      </c>
      <c r="V14" s="1">
        <v>6</v>
      </c>
      <c r="W14" s="1">
        <v>9</v>
      </c>
      <c r="X14" s="1">
        <v>9</v>
      </c>
      <c r="Y14" s="1">
        <v>4</v>
      </c>
      <c r="Z14" s="14">
        <v>7</v>
      </c>
      <c r="AA14" s="1">
        <v>7</v>
      </c>
      <c r="AB14" s="8">
        <f t="shared" si="2"/>
        <v>52</v>
      </c>
      <c r="AC14" s="39">
        <f t="shared" si="3"/>
        <v>150</v>
      </c>
      <c r="AD14" t="s">
        <v>41</v>
      </c>
      <c r="AE14">
        <v>38104</v>
      </c>
      <c r="AF14"/>
      <c r="AG14"/>
    </row>
    <row r="15" spans="1:33" ht="12.75">
      <c r="A15" s="43"/>
      <c r="B15" s="44"/>
      <c r="C15" t="s">
        <v>66</v>
      </c>
      <c r="D15" s="19" t="s">
        <v>67</v>
      </c>
      <c r="E15" s="14">
        <v>9</v>
      </c>
      <c r="F15" s="14">
        <f>1+1+2+2</f>
        <v>6</v>
      </c>
      <c r="G15" s="14">
        <v>8</v>
      </c>
      <c r="H15" s="14">
        <v>8</v>
      </c>
      <c r="I15" s="14">
        <v>8</v>
      </c>
      <c r="J15" s="14">
        <v>7.5</v>
      </c>
      <c r="K15" s="14">
        <v>7</v>
      </c>
      <c r="L15" s="14">
        <f t="shared" si="0"/>
        <v>53.5</v>
      </c>
      <c r="M15" s="30">
        <v>10</v>
      </c>
      <c r="N15" s="30">
        <v>6</v>
      </c>
      <c r="O15" s="30">
        <v>9</v>
      </c>
      <c r="P15" s="30">
        <v>8</v>
      </c>
      <c r="Q15" s="30">
        <v>8</v>
      </c>
      <c r="R15" s="14">
        <v>7.5</v>
      </c>
      <c r="S15" s="30">
        <v>2</v>
      </c>
      <c r="T15" s="8">
        <f t="shared" si="1"/>
        <v>50.5</v>
      </c>
      <c r="U15" s="1">
        <v>10</v>
      </c>
      <c r="V15" s="1">
        <v>5</v>
      </c>
      <c r="W15" s="1">
        <v>9</v>
      </c>
      <c r="X15" s="1">
        <v>9</v>
      </c>
      <c r="Y15" s="1">
        <v>8</v>
      </c>
      <c r="Z15" s="14">
        <v>7.5</v>
      </c>
      <c r="AA15" s="1">
        <v>4</v>
      </c>
      <c r="AB15" s="8">
        <f t="shared" si="2"/>
        <v>52.5</v>
      </c>
      <c r="AC15" s="39">
        <f t="shared" si="3"/>
        <v>156.5</v>
      </c>
      <c r="AD15" t="s">
        <v>66</v>
      </c>
      <c r="AE15">
        <v>16178</v>
      </c>
      <c r="AF15"/>
      <c r="AG15"/>
    </row>
    <row r="16" spans="1:33" ht="13.5" thickBot="1">
      <c r="A16" s="43"/>
      <c r="B16" s="44"/>
      <c r="C16" t="s">
        <v>44</v>
      </c>
      <c r="D16" s="19" t="s">
        <v>68</v>
      </c>
      <c r="E16" s="14">
        <f>1+1+1+1+0+1+0+1</f>
        <v>6</v>
      </c>
      <c r="F16" s="14">
        <f>1+1+2+2</f>
        <v>6</v>
      </c>
      <c r="G16" s="14">
        <f>1.5+1.5+1.5+1+1+1+1+0.5+0</f>
        <v>9</v>
      </c>
      <c r="H16" s="14">
        <f>3+1+0+1+1+0+0</f>
        <v>6</v>
      </c>
      <c r="I16" s="14">
        <v>5</v>
      </c>
      <c r="J16" s="14">
        <v>8</v>
      </c>
      <c r="K16" s="14">
        <v>4</v>
      </c>
      <c r="L16" s="14">
        <f t="shared" si="0"/>
        <v>44</v>
      </c>
      <c r="M16" s="31">
        <v>8</v>
      </c>
      <c r="N16" s="31">
        <v>5</v>
      </c>
      <c r="O16" s="31">
        <v>8.5</v>
      </c>
      <c r="P16" s="31">
        <v>8</v>
      </c>
      <c r="Q16" s="31">
        <v>3</v>
      </c>
      <c r="R16" s="14">
        <v>8</v>
      </c>
      <c r="S16" s="31">
        <v>5</v>
      </c>
      <c r="T16" s="8">
        <f t="shared" si="1"/>
        <v>45.5</v>
      </c>
      <c r="U16" s="1">
        <v>8</v>
      </c>
      <c r="V16" s="1">
        <v>5</v>
      </c>
      <c r="W16" s="1">
        <v>8</v>
      </c>
      <c r="X16" s="1">
        <v>9</v>
      </c>
      <c r="Y16" s="1">
        <v>3</v>
      </c>
      <c r="Z16" s="14">
        <v>8</v>
      </c>
      <c r="AA16" s="1">
        <v>5</v>
      </c>
      <c r="AB16" s="8">
        <f t="shared" si="2"/>
        <v>46</v>
      </c>
      <c r="AC16" s="39">
        <f t="shared" si="3"/>
        <v>135.5</v>
      </c>
      <c r="AD16" t="s">
        <v>44</v>
      </c>
      <c r="AE16">
        <v>7786</v>
      </c>
      <c r="AF16"/>
      <c r="AG16"/>
    </row>
    <row r="17" spans="1:33" ht="12.75">
      <c r="A17" s="43"/>
      <c r="B17" s="44"/>
      <c r="C17" t="s">
        <v>69</v>
      </c>
      <c r="D17" s="19" t="s">
        <v>70</v>
      </c>
      <c r="E17" s="14">
        <v>9</v>
      </c>
      <c r="F17" s="14">
        <v>6</v>
      </c>
      <c r="G17" s="14">
        <v>9</v>
      </c>
      <c r="H17" s="14">
        <v>7</v>
      </c>
      <c r="I17" s="14">
        <v>3</v>
      </c>
      <c r="J17" s="14">
        <v>7</v>
      </c>
      <c r="K17" s="14">
        <v>5</v>
      </c>
      <c r="L17" s="14">
        <f t="shared" si="0"/>
        <v>46</v>
      </c>
      <c r="M17" s="22">
        <v>9</v>
      </c>
      <c r="N17" s="22">
        <v>6</v>
      </c>
      <c r="O17" s="22">
        <v>9</v>
      </c>
      <c r="P17" s="22">
        <v>6</v>
      </c>
      <c r="Q17" s="22">
        <v>2</v>
      </c>
      <c r="R17" s="14">
        <v>7</v>
      </c>
      <c r="S17" s="22">
        <v>3</v>
      </c>
      <c r="T17" s="8">
        <f t="shared" si="1"/>
        <v>42</v>
      </c>
      <c r="U17" s="1">
        <v>8</v>
      </c>
      <c r="V17" s="1">
        <v>6</v>
      </c>
      <c r="W17" s="1">
        <v>8</v>
      </c>
      <c r="X17" s="1">
        <v>8</v>
      </c>
      <c r="Y17" s="1">
        <v>2</v>
      </c>
      <c r="Z17" s="14">
        <v>7</v>
      </c>
      <c r="AA17" s="1">
        <v>3</v>
      </c>
      <c r="AB17" s="8">
        <f t="shared" si="2"/>
        <v>42</v>
      </c>
      <c r="AC17" s="39">
        <f t="shared" si="3"/>
        <v>130</v>
      </c>
      <c r="AD17" t="s">
        <v>69</v>
      </c>
      <c r="AE17">
        <v>8464</v>
      </c>
      <c r="AF17"/>
      <c r="AG17"/>
    </row>
    <row r="18" spans="1:33" ht="12.75">
      <c r="A18" s="43"/>
      <c r="B18" s="44"/>
      <c r="C18" t="s">
        <v>71</v>
      </c>
      <c r="D18" s="19" t="s">
        <v>72</v>
      </c>
      <c r="E18" s="14">
        <v>9</v>
      </c>
      <c r="F18" s="14">
        <v>5</v>
      </c>
      <c r="G18" s="14">
        <v>9</v>
      </c>
      <c r="H18" s="14">
        <v>6</v>
      </c>
      <c r="I18" s="14">
        <v>4</v>
      </c>
      <c r="J18" s="14">
        <v>6.5</v>
      </c>
      <c r="K18" s="14">
        <v>6</v>
      </c>
      <c r="L18" s="14">
        <f t="shared" si="0"/>
        <v>45.5</v>
      </c>
      <c r="M18" s="22">
        <v>10</v>
      </c>
      <c r="N18" s="22">
        <v>5</v>
      </c>
      <c r="O18" s="22">
        <v>9</v>
      </c>
      <c r="P18" s="22">
        <v>6</v>
      </c>
      <c r="Q18" s="22">
        <v>3</v>
      </c>
      <c r="R18" s="14">
        <v>6.5</v>
      </c>
      <c r="S18" s="22">
        <v>5</v>
      </c>
      <c r="T18" s="8">
        <f t="shared" si="1"/>
        <v>44.5</v>
      </c>
      <c r="U18" s="1">
        <v>8</v>
      </c>
      <c r="V18" s="1">
        <v>5</v>
      </c>
      <c r="W18" s="1">
        <v>8</v>
      </c>
      <c r="X18" s="1">
        <v>8</v>
      </c>
      <c r="Y18" s="1">
        <v>2</v>
      </c>
      <c r="Z18" s="14">
        <v>6.5</v>
      </c>
      <c r="AA18" s="1">
        <v>5</v>
      </c>
      <c r="AB18" s="8">
        <f t="shared" si="2"/>
        <v>42.5</v>
      </c>
      <c r="AC18" s="39">
        <f t="shared" si="3"/>
        <v>132.5</v>
      </c>
      <c r="AD18" t="s">
        <v>71</v>
      </c>
      <c r="AE18">
        <v>13229</v>
      </c>
      <c r="AF18"/>
      <c r="AG18"/>
    </row>
    <row r="19" spans="1:33" ht="12.75">
      <c r="A19" s="43"/>
      <c r="B19" s="44"/>
      <c r="C19" t="s">
        <v>73</v>
      </c>
      <c r="D19" s="19" t="s">
        <v>74</v>
      </c>
      <c r="E19" s="14">
        <v>8</v>
      </c>
      <c r="F19" s="14">
        <v>5</v>
      </c>
      <c r="G19" s="14">
        <v>9</v>
      </c>
      <c r="H19" s="14">
        <v>8</v>
      </c>
      <c r="I19" s="14">
        <v>4</v>
      </c>
      <c r="J19" s="14">
        <v>6.5</v>
      </c>
      <c r="K19" s="14">
        <v>7</v>
      </c>
      <c r="L19" s="14">
        <f t="shared" si="0"/>
        <v>47.5</v>
      </c>
      <c r="M19" s="22">
        <v>8</v>
      </c>
      <c r="N19" s="22">
        <v>5</v>
      </c>
      <c r="O19" s="22">
        <v>9</v>
      </c>
      <c r="P19" s="22">
        <v>8</v>
      </c>
      <c r="Q19" s="22">
        <v>3</v>
      </c>
      <c r="R19" s="14">
        <v>6.5</v>
      </c>
      <c r="S19" s="22">
        <v>3</v>
      </c>
      <c r="T19" s="8">
        <f t="shared" si="1"/>
        <v>42.5</v>
      </c>
      <c r="U19" s="1">
        <v>8</v>
      </c>
      <c r="V19" s="1">
        <v>5</v>
      </c>
      <c r="W19" s="1">
        <v>9</v>
      </c>
      <c r="X19" s="1">
        <v>8</v>
      </c>
      <c r="Y19" s="1">
        <v>3</v>
      </c>
      <c r="Z19" s="14">
        <v>6.5</v>
      </c>
      <c r="AA19" s="1">
        <v>4</v>
      </c>
      <c r="AB19" s="8">
        <f t="shared" si="2"/>
        <v>43.5</v>
      </c>
      <c r="AC19" s="39">
        <f t="shared" si="3"/>
        <v>133.5</v>
      </c>
      <c r="AD19" t="s">
        <v>73</v>
      </c>
      <c r="AE19">
        <v>58582</v>
      </c>
      <c r="AF19"/>
      <c r="AG19"/>
    </row>
    <row r="20" spans="1:33" ht="12.75">
      <c r="A20" s="43"/>
      <c r="B20" s="44"/>
      <c r="C20" t="s">
        <v>75</v>
      </c>
      <c r="D20" s="19" t="s">
        <v>76</v>
      </c>
      <c r="E20" s="12">
        <v>6</v>
      </c>
      <c r="F20" s="12">
        <v>6</v>
      </c>
      <c r="G20" s="12">
        <v>7</v>
      </c>
      <c r="H20" s="12">
        <v>5</v>
      </c>
      <c r="I20" s="12">
        <v>2</v>
      </c>
      <c r="J20" s="14">
        <v>7.5</v>
      </c>
      <c r="K20" s="14">
        <v>4</v>
      </c>
      <c r="L20" s="14">
        <f t="shared" si="0"/>
        <v>37.5</v>
      </c>
      <c r="M20" s="32">
        <v>7</v>
      </c>
      <c r="N20" s="32">
        <v>5</v>
      </c>
      <c r="O20" s="32">
        <v>7</v>
      </c>
      <c r="P20" s="32">
        <v>5</v>
      </c>
      <c r="Q20" s="32">
        <v>1</v>
      </c>
      <c r="R20" s="14">
        <v>7.5</v>
      </c>
      <c r="S20" s="33">
        <v>5</v>
      </c>
      <c r="T20" s="8">
        <f t="shared" si="1"/>
        <v>37.5</v>
      </c>
      <c r="U20" s="1">
        <v>7</v>
      </c>
      <c r="V20" s="1">
        <v>5</v>
      </c>
      <c r="W20" s="1">
        <v>7</v>
      </c>
      <c r="X20" s="1">
        <v>5</v>
      </c>
      <c r="Y20" s="1">
        <v>3</v>
      </c>
      <c r="Z20" s="14">
        <v>7.5</v>
      </c>
      <c r="AA20" s="1">
        <v>5</v>
      </c>
      <c r="AB20" s="8">
        <f t="shared" si="2"/>
        <v>39.5</v>
      </c>
      <c r="AC20" s="39">
        <f t="shared" si="3"/>
        <v>114.5</v>
      </c>
      <c r="AD20" t="s">
        <v>75</v>
      </c>
      <c r="AE20">
        <v>9053</v>
      </c>
      <c r="AF20"/>
      <c r="AG20"/>
    </row>
    <row r="21" spans="1:33" ht="12.75">
      <c r="A21" s="43"/>
      <c r="B21" s="44"/>
      <c r="C21" t="s">
        <v>77</v>
      </c>
      <c r="D21" s="19" t="s">
        <v>78</v>
      </c>
      <c r="E21" s="12">
        <v>8</v>
      </c>
      <c r="F21" s="12">
        <v>6</v>
      </c>
      <c r="G21" s="12">
        <v>9</v>
      </c>
      <c r="H21" s="12">
        <v>5</v>
      </c>
      <c r="I21" s="12">
        <v>5</v>
      </c>
      <c r="J21" s="14">
        <v>6.5</v>
      </c>
      <c r="K21" s="14">
        <v>4</v>
      </c>
      <c r="L21" s="14">
        <f t="shared" si="0"/>
        <v>43.5</v>
      </c>
      <c r="M21" s="23">
        <v>10</v>
      </c>
      <c r="N21" s="23">
        <v>5</v>
      </c>
      <c r="O21" s="23">
        <v>7.5</v>
      </c>
      <c r="P21" s="23">
        <v>4</v>
      </c>
      <c r="Q21" s="23">
        <v>2</v>
      </c>
      <c r="R21" s="14">
        <v>6.5</v>
      </c>
      <c r="S21" s="22">
        <v>3</v>
      </c>
      <c r="T21" s="8">
        <f t="shared" si="1"/>
        <v>38</v>
      </c>
      <c r="U21" s="1">
        <v>8</v>
      </c>
      <c r="V21" s="1">
        <v>5</v>
      </c>
      <c r="W21" s="1">
        <v>7</v>
      </c>
      <c r="X21" s="1">
        <v>4</v>
      </c>
      <c r="Y21" s="1">
        <v>3</v>
      </c>
      <c r="Z21" s="14">
        <v>6.5</v>
      </c>
      <c r="AA21" s="1">
        <v>4</v>
      </c>
      <c r="AB21" s="8">
        <f t="shared" si="2"/>
        <v>37.5</v>
      </c>
      <c r="AC21" s="39">
        <f t="shared" si="3"/>
        <v>119</v>
      </c>
      <c r="AD21" t="s">
        <v>77</v>
      </c>
      <c r="AE21">
        <v>5972</v>
      </c>
      <c r="AF21"/>
      <c r="AG21"/>
    </row>
    <row r="22" spans="1:33" ht="12.75">
      <c r="A22" s="43"/>
      <c r="B22" s="44"/>
      <c r="C22" t="s">
        <v>79</v>
      </c>
      <c r="D22" s="19" t="s">
        <v>80</v>
      </c>
      <c r="E22" s="14">
        <v>8</v>
      </c>
      <c r="F22" s="14">
        <v>4</v>
      </c>
      <c r="G22" s="14">
        <v>7</v>
      </c>
      <c r="H22" s="14">
        <v>4</v>
      </c>
      <c r="I22" s="14">
        <v>1</v>
      </c>
      <c r="J22" s="15">
        <v>7.5</v>
      </c>
      <c r="K22" s="14">
        <v>6</v>
      </c>
      <c r="L22" s="14">
        <f t="shared" si="0"/>
        <v>37.5</v>
      </c>
      <c r="M22" s="22">
        <v>8</v>
      </c>
      <c r="N22" s="22">
        <v>5</v>
      </c>
      <c r="O22" s="22">
        <v>5.5</v>
      </c>
      <c r="P22" s="22">
        <v>5</v>
      </c>
      <c r="Q22" s="22">
        <v>2</v>
      </c>
      <c r="R22" s="15">
        <v>7.5</v>
      </c>
      <c r="S22" s="22">
        <v>2</v>
      </c>
      <c r="T22" s="8">
        <f t="shared" si="1"/>
        <v>35</v>
      </c>
      <c r="U22" s="1">
        <v>8</v>
      </c>
      <c r="V22" s="1">
        <v>5</v>
      </c>
      <c r="W22" s="1">
        <v>6</v>
      </c>
      <c r="X22" s="1">
        <v>4</v>
      </c>
      <c r="Y22" s="1">
        <v>2</v>
      </c>
      <c r="Z22" s="15">
        <v>7.5</v>
      </c>
      <c r="AA22" s="1">
        <v>5</v>
      </c>
      <c r="AB22" s="8">
        <f t="shared" si="2"/>
        <v>37.5</v>
      </c>
      <c r="AC22" s="39">
        <f t="shared" si="3"/>
        <v>110</v>
      </c>
      <c r="AD22" t="s">
        <v>79</v>
      </c>
      <c r="AE22">
        <v>9025</v>
      </c>
      <c r="AF22"/>
      <c r="AG22"/>
    </row>
    <row r="23" spans="1:33" ht="12.75">
      <c r="A23" s="43"/>
      <c r="B23" s="44"/>
      <c r="C23" t="s">
        <v>81</v>
      </c>
      <c r="D23" s="19" t="s">
        <v>82</v>
      </c>
      <c r="E23" s="14">
        <v>8</v>
      </c>
      <c r="F23" s="14">
        <v>4</v>
      </c>
      <c r="G23" s="14">
        <v>7</v>
      </c>
      <c r="H23" s="14">
        <v>5.5</v>
      </c>
      <c r="I23" s="14">
        <v>3</v>
      </c>
      <c r="J23" s="15">
        <v>5</v>
      </c>
      <c r="K23" s="14">
        <v>4</v>
      </c>
      <c r="L23" s="14">
        <f t="shared" si="0"/>
        <v>36.5</v>
      </c>
      <c r="M23" s="22">
        <v>6.5</v>
      </c>
      <c r="N23" s="22">
        <v>6</v>
      </c>
      <c r="O23" s="22">
        <v>6.5</v>
      </c>
      <c r="P23" s="22">
        <v>5</v>
      </c>
      <c r="Q23" s="22">
        <v>3</v>
      </c>
      <c r="R23" s="15">
        <v>5</v>
      </c>
      <c r="S23" s="22">
        <v>2</v>
      </c>
      <c r="T23" s="8">
        <f t="shared" si="1"/>
        <v>34</v>
      </c>
      <c r="U23" s="1">
        <v>7</v>
      </c>
      <c r="V23" s="1">
        <v>5</v>
      </c>
      <c r="W23" s="1">
        <v>6</v>
      </c>
      <c r="X23" s="1">
        <v>5</v>
      </c>
      <c r="Y23" s="1">
        <v>3</v>
      </c>
      <c r="Z23" s="15">
        <v>5</v>
      </c>
      <c r="AA23" s="1">
        <v>4</v>
      </c>
      <c r="AB23" s="8">
        <f t="shared" si="2"/>
        <v>35</v>
      </c>
      <c r="AC23" s="39">
        <f t="shared" si="3"/>
        <v>105.5</v>
      </c>
      <c r="AD23" t="s">
        <v>81</v>
      </c>
      <c r="AE23">
        <v>12770</v>
      </c>
      <c r="AF23"/>
      <c r="AG23"/>
    </row>
    <row r="24" spans="1:33" ht="12.75">
      <c r="A24" s="43"/>
      <c r="B24" s="44"/>
      <c r="C24" t="s">
        <v>83</v>
      </c>
      <c r="D24" s="19" t="s">
        <v>84</v>
      </c>
      <c r="E24" s="14">
        <v>7.5</v>
      </c>
      <c r="F24" s="14">
        <v>2.5</v>
      </c>
      <c r="G24" s="14">
        <v>6.5</v>
      </c>
      <c r="H24" s="14">
        <v>3.5</v>
      </c>
      <c r="I24" s="14">
        <v>4</v>
      </c>
      <c r="J24" s="15">
        <v>5</v>
      </c>
      <c r="K24" s="14">
        <v>4</v>
      </c>
      <c r="L24" s="14">
        <f t="shared" si="0"/>
        <v>33</v>
      </c>
      <c r="M24" s="20">
        <v>6</v>
      </c>
      <c r="N24" s="20">
        <v>5</v>
      </c>
      <c r="O24" s="20">
        <v>7.5</v>
      </c>
      <c r="P24" s="20">
        <v>5</v>
      </c>
      <c r="Q24" s="20">
        <v>3</v>
      </c>
      <c r="R24" s="15">
        <v>5</v>
      </c>
      <c r="S24" s="20">
        <v>2</v>
      </c>
      <c r="T24" s="8">
        <f t="shared" si="1"/>
        <v>33.5</v>
      </c>
      <c r="U24" s="1">
        <v>7</v>
      </c>
      <c r="V24" s="1">
        <v>5</v>
      </c>
      <c r="W24" s="1">
        <v>6</v>
      </c>
      <c r="X24" s="1">
        <v>5</v>
      </c>
      <c r="Y24" s="1">
        <v>2</v>
      </c>
      <c r="Z24" s="15">
        <v>5</v>
      </c>
      <c r="AA24" s="1">
        <v>4</v>
      </c>
      <c r="AB24" s="8">
        <f t="shared" si="2"/>
        <v>34</v>
      </c>
      <c r="AC24" s="39">
        <f t="shared" si="3"/>
        <v>100.5</v>
      </c>
      <c r="AD24" t="s">
        <v>83</v>
      </c>
      <c r="AE24"/>
      <c r="AF24"/>
      <c r="AG24"/>
    </row>
    <row r="25" spans="1:33" ht="12.75">
      <c r="A25" s="43"/>
      <c r="B25" s="44"/>
      <c r="C25" t="s">
        <v>85</v>
      </c>
      <c r="D25" s="19" t="s">
        <v>31</v>
      </c>
      <c r="E25" s="14">
        <v>7.5</v>
      </c>
      <c r="F25" s="14">
        <v>4</v>
      </c>
      <c r="G25" s="14">
        <v>9</v>
      </c>
      <c r="H25" s="14">
        <v>8</v>
      </c>
      <c r="I25" s="14">
        <v>7</v>
      </c>
      <c r="J25" s="15">
        <v>6.5</v>
      </c>
      <c r="K25" s="14">
        <v>8</v>
      </c>
      <c r="L25" s="14">
        <f t="shared" si="0"/>
        <v>50</v>
      </c>
      <c r="M25" s="22">
        <v>8</v>
      </c>
      <c r="N25" s="22">
        <v>5</v>
      </c>
      <c r="O25" s="22">
        <v>9</v>
      </c>
      <c r="P25" s="22">
        <v>8</v>
      </c>
      <c r="Q25" s="22">
        <v>6</v>
      </c>
      <c r="R25" s="15">
        <v>6.5</v>
      </c>
      <c r="S25" s="22">
        <v>3</v>
      </c>
      <c r="T25" s="8">
        <f t="shared" si="1"/>
        <v>45.5</v>
      </c>
      <c r="U25" s="1">
        <v>8</v>
      </c>
      <c r="V25" s="1">
        <v>6</v>
      </c>
      <c r="W25" s="1">
        <v>9</v>
      </c>
      <c r="X25" s="1">
        <v>8</v>
      </c>
      <c r="Y25" s="1">
        <v>6</v>
      </c>
      <c r="Z25" s="15">
        <v>6.5</v>
      </c>
      <c r="AA25" s="1">
        <v>4</v>
      </c>
      <c r="AB25" s="8">
        <f t="shared" si="2"/>
        <v>47.5</v>
      </c>
      <c r="AC25" s="39">
        <f t="shared" si="3"/>
        <v>143</v>
      </c>
      <c r="AD25" t="s">
        <v>85</v>
      </c>
      <c r="AE25">
        <v>2891</v>
      </c>
      <c r="AF25"/>
      <c r="AG25"/>
    </row>
    <row r="26" spans="1:33" ht="12.75">
      <c r="A26" s="43"/>
      <c r="B26" s="44"/>
      <c r="C26" t="s">
        <v>86</v>
      </c>
      <c r="D26" s="19" t="s">
        <v>87</v>
      </c>
      <c r="E26" s="14">
        <v>7</v>
      </c>
      <c r="F26" s="14">
        <v>5</v>
      </c>
      <c r="G26" s="14">
        <v>7</v>
      </c>
      <c r="H26" s="14">
        <v>4.5</v>
      </c>
      <c r="I26" s="14">
        <v>2</v>
      </c>
      <c r="J26" s="15">
        <v>0</v>
      </c>
      <c r="K26" s="14">
        <v>5</v>
      </c>
      <c r="L26" s="14">
        <f t="shared" si="0"/>
        <v>30.5</v>
      </c>
      <c r="M26" s="22">
        <v>8</v>
      </c>
      <c r="N26" s="22">
        <v>4</v>
      </c>
      <c r="O26" s="22">
        <v>4</v>
      </c>
      <c r="P26" s="22">
        <v>4</v>
      </c>
      <c r="Q26" s="22">
        <v>3</v>
      </c>
      <c r="R26" s="15">
        <v>0</v>
      </c>
      <c r="S26" s="22">
        <v>4</v>
      </c>
      <c r="T26" s="8">
        <f t="shared" si="1"/>
        <v>27</v>
      </c>
      <c r="U26" s="1">
        <v>7</v>
      </c>
      <c r="V26" s="1">
        <v>4</v>
      </c>
      <c r="W26" s="1">
        <v>4</v>
      </c>
      <c r="X26" s="1">
        <v>4</v>
      </c>
      <c r="Y26" s="1">
        <v>3</v>
      </c>
      <c r="Z26" s="15">
        <v>0</v>
      </c>
      <c r="AA26" s="1">
        <v>4</v>
      </c>
      <c r="AB26" s="8">
        <f t="shared" si="2"/>
        <v>26</v>
      </c>
      <c r="AC26" s="39">
        <f t="shared" si="3"/>
        <v>83.5</v>
      </c>
      <c r="AD26" t="s">
        <v>86</v>
      </c>
      <c r="AE26">
        <v>4039</v>
      </c>
      <c r="AF26"/>
      <c r="AG26"/>
    </row>
    <row r="27" spans="1:33" ht="12.75">
      <c r="A27" s="43"/>
      <c r="B27" s="44"/>
      <c r="C27" t="s">
        <v>88</v>
      </c>
      <c r="D27" s="19" t="s">
        <v>89</v>
      </c>
      <c r="E27" s="14">
        <f>1+0+0+1+1+0+1</f>
        <v>4</v>
      </c>
      <c r="F27" s="14">
        <v>5</v>
      </c>
      <c r="G27" s="14">
        <f>2+1+1+1+3.5</f>
        <v>8.5</v>
      </c>
      <c r="H27" s="14">
        <f>3+1+1+0+0+0+0</f>
        <v>5</v>
      </c>
      <c r="I27" s="14">
        <v>2</v>
      </c>
      <c r="J27" s="14">
        <v>5</v>
      </c>
      <c r="K27" s="14">
        <v>6</v>
      </c>
      <c r="L27" s="14">
        <f t="shared" si="0"/>
        <v>35.5</v>
      </c>
      <c r="M27" s="20">
        <v>7</v>
      </c>
      <c r="N27" s="20">
        <v>5</v>
      </c>
      <c r="O27" s="20">
        <v>9</v>
      </c>
      <c r="P27" s="20">
        <v>8</v>
      </c>
      <c r="Q27" s="20">
        <v>3</v>
      </c>
      <c r="R27" s="14">
        <v>5</v>
      </c>
      <c r="S27" s="20">
        <v>6</v>
      </c>
      <c r="T27" s="8">
        <f t="shared" si="1"/>
        <v>43</v>
      </c>
      <c r="U27" s="1">
        <v>6</v>
      </c>
      <c r="V27" s="1">
        <v>5</v>
      </c>
      <c r="W27" s="1">
        <v>8</v>
      </c>
      <c r="X27" s="1">
        <v>7</v>
      </c>
      <c r="Y27" s="1">
        <v>3</v>
      </c>
      <c r="Z27" s="14">
        <v>5</v>
      </c>
      <c r="AA27" s="1">
        <v>7</v>
      </c>
      <c r="AB27" s="8">
        <f t="shared" si="2"/>
        <v>41</v>
      </c>
      <c r="AC27" s="39">
        <f t="shared" si="3"/>
        <v>119.5</v>
      </c>
      <c r="AD27" t="s">
        <v>88</v>
      </c>
      <c r="AE27">
        <v>23044</v>
      </c>
      <c r="AF27"/>
      <c r="AG27"/>
    </row>
    <row r="28" spans="1:33" ht="12.75">
      <c r="A28" s="43"/>
      <c r="B28" s="44"/>
      <c r="C28" t="s">
        <v>90</v>
      </c>
      <c r="D28" s="19" t="s">
        <v>91</v>
      </c>
      <c r="E28" s="15">
        <f>1+0+0+0+1+0+1</f>
        <v>3</v>
      </c>
      <c r="F28" s="12">
        <v>5</v>
      </c>
      <c r="G28" s="12">
        <f>2+1+1+2+3.5</f>
        <v>9.5</v>
      </c>
      <c r="H28" s="12">
        <f>3+1+0+0+0+1+0</f>
        <v>5</v>
      </c>
      <c r="I28" s="12">
        <v>4</v>
      </c>
      <c r="J28" s="14">
        <v>5</v>
      </c>
      <c r="K28" s="14">
        <v>5</v>
      </c>
      <c r="L28" s="14">
        <f t="shared" si="0"/>
        <v>36.5</v>
      </c>
      <c r="M28" s="21">
        <v>7</v>
      </c>
      <c r="N28" s="21">
        <v>5</v>
      </c>
      <c r="O28" s="21">
        <v>9</v>
      </c>
      <c r="P28" s="21">
        <v>7</v>
      </c>
      <c r="Q28" s="21">
        <v>4</v>
      </c>
      <c r="R28" s="14">
        <v>5</v>
      </c>
      <c r="S28" s="20">
        <v>3</v>
      </c>
      <c r="T28" s="8">
        <f t="shared" si="1"/>
        <v>40</v>
      </c>
      <c r="U28" s="1">
        <v>7</v>
      </c>
      <c r="V28" s="1">
        <v>5</v>
      </c>
      <c r="W28" s="1">
        <v>8</v>
      </c>
      <c r="X28" s="1">
        <v>7</v>
      </c>
      <c r="Y28" s="1">
        <v>3</v>
      </c>
      <c r="Z28" s="14">
        <v>5</v>
      </c>
      <c r="AA28" s="1">
        <v>3</v>
      </c>
      <c r="AB28" s="8">
        <f t="shared" si="2"/>
        <v>38</v>
      </c>
      <c r="AC28" s="39">
        <f t="shared" si="3"/>
        <v>114.5</v>
      </c>
      <c r="AD28" t="s">
        <v>90</v>
      </c>
      <c r="AE28">
        <v>21425</v>
      </c>
      <c r="AF28"/>
      <c r="AG28"/>
    </row>
    <row r="29" spans="1:33" ht="12.75">
      <c r="A29" s="43"/>
      <c r="B29" s="44"/>
      <c r="C29" t="s">
        <v>32</v>
      </c>
      <c r="D29" s="19" t="s">
        <v>45</v>
      </c>
      <c r="E29" s="14">
        <f>1+1+0+1+1+0+1+1</f>
        <v>6</v>
      </c>
      <c r="F29" s="14">
        <v>6</v>
      </c>
      <c r="G29" s="14">
        <f>1+1+1+1+3.5</f>
        <v>7.5</v>
      </c>
      <c r="H29" s="14">
        <f>3+1+2+0+0+0+0</f>
        <v>6</v>
      </c>
      <c r="I29" s="14">
        <v>5</v>
      </c>
      <c r="J29" s="14">
        <v>10</v>
      </c>
      <c r="K29" s="14">
        <v>7</v>
      </c>
      <c r="L29" s="14">
        <f t="shared" si="0"/>
        <v>47.5</v>
      </c>
      <c r="M29" s="22">
        <v>10</v>
      </c>
      <c r="N29" s="22">
        <v>5</v>
      </c>
      <c r="O29" s="22">
        <v>6.5</v>
      </c>
      <c r="P29" s="22">
        <v>9</v>
      </c>
      <c r="Q29" s="22">
        <v>7</v>
      </c>
      <c r="R29" s="14">
        <v>10</v>
      </c>
      <c r="S29" s="22">
        <v>7</v>
      </c>
      <c r="T29" s="8">
        <f t="shared" si="1"/>
        <v>54.5</v>
      </c>
      <c r="U29" s="1">
        <v>10</v>
      </c>
      <c r="V29" s="1">
        <v>6</v>
      </c>
      <c r="W29" s="1">
        <v>7</v>
      </c>
      <c r="X29" s="1">
        <v>9</v>
      </c>
      <c r="Y29" s="1">
        <v>7</v>
      </c>
      <c r="Z29" s="14">
        <v>10</v>
      </c>
      <c r="AA29" s="1">
        <v>8</v>
      </c>
      <c r="AB29" s="8">
        <f t="shared" si="2"/>
        <v>57</v>
      </c>
      <c r="AC29" s="39">
        <f t="shared" si="3"/>
        <v>159</v>
      </c>
      <c r="AD29" t="s">
        <v>32</v>
      </c>
      <c r="AE29">
        <v>27533</v>
      </c>
      <c r="AF29"/>
      <c r="AG29"/>
    </row>
    <row r="30" spans="1:33" ht="12.75">
      <c r="A30" s="43"/>
      <c r="B30" s="44"/>
      <c r="C30" t="s">
        <v>92</v>
      </c>
      <c r="D30" s="19" t="s">
        <v>93</v>
      </c>
      <c r="E30" s="14">
        <f>1+0+0+1+1+0+1</f>
        <v>4</v>
      </c>
      <c r="F30" s="14">
        <v>6</v>
      </c>
      <c r="G30" s="14">
        <f>1+1+1+2+3.5</f>
        <v>8.5</v>
      </c>
      <c r="H30" s="14">
        <f>3+1+0+0+0+1+0</f>
        <v>5</v>
      </c>
      <c r="I30" s="14">
        <v>2</v>
      </c>
      <c r="J30" s="14">
        <v>5</v>
      </c>
      <c r="K30" s="14">
        <v>5</v>
      </c>
      <c r="L30" s="14">
        <f t="shared" si="0"/>
        <v>35.5</v>
      </c>
      <c r="M30" s="20">
        <v>8.5</v>
      </c>
      <c r="N30" s="20">
        <v>5</v>
      </c>
      <c r="O30" s="20">
        <v>9</v>
      </c>
      <c r="P30" s="20">
        <v>5</v>
      </c>
      <c r="Q30" s="20">
        <v>3</v>
      </c>
      <c r="R30" s="14">
        <v>5</v>
      </c>
      <c r="S30" s="20">
        <v>3</v>
      </c>
      <c r="T30" s="8">
        <f t="shared" si="1"/>
        <v>38.5</v>
      </c>
      <c r="U30" s="1">
        <v>8</v>
      </c>
      <c r="V30" s="1">
        <v>5</v>
      </c>
      <c r="W30" s="1">
        <v>7</v>
      </c>
      <c r="X30" s="1">
        <v>8</v>
      </c>
      <c r="Y30" s="1">
        <v>2</v>
      </c>
      <c r="Z30" s="14">
        <v>5</v>
      </c>
      <c r="AA30" s="1">
        <v>4</v>
      </c>
      <c r="AB30" s="8">
        <f t="shared" si="2"/>
        <v>39</v>
      </c>
      <c r="AC30" s="39">
        <f t="shared" si="3"/>
        <v>113</v>
      </c>
      <c r="AD30" t="s">
        <v>92</v>
      </c>
      <c r="AE30">
        <v>5338</v>
      </c>
      <c r="AF30"/>
      <c r="AG30"/>
    </row>
    <row r="31" spans="1:33" ht="12.75">
      <c r="A31" s="43"/>
      <c r="B31" s="44"/>
      <c r="C31" t="s">
        <v>33</v>
      </c>
      <c r="D31" s="19" t="s">
        <v>94</v>
      </c>
      <c r="E31" s="14">
        <f>1+1+0+1+1+0+1</f>
        <v>5</v>
      </c>
      <c r="F31" s="14">
        <v>5</v>
      </c>
      <c r="G31" s="14">
        <f>1+1+1+1+3.5</f>
        <v>7.5</v>
      </c>
      <c r="H31" s="14">
        <f>2+1+1+0+0+0+0</f>
        <v>4</v>
      </c>
      <c r="I31" s="14">
        <v>3</v>
      </c>
      <c r="J31" s="14">
        <v>0</v>
      </c>
      <c r="K31" s="14">
        <v>5</v>
      </c>
      <c r="L31" s="14">
        <f t="shared" si="0"/>
        <v>29.5</v>
      </c>
      <c r="M31" s="22">
        <v>9</v>
      </c>
      <c r="N31" s="22">
        <v>5</v>
      </c>
      <c r="O31" s="22">
        <v>8.5</v>
      </c>
      <c r="P31" s="22">
        <v>5</v>
      </c>
      <c r="Q31" s="22">
        <v>3</v>
      </c>
      <c r="R31" s="14">
        <v>0</v>
      </c>
      <c r="S31" s="22">
        <v>3</v>
      </c>
      <c r="T31" s="8">
        <f t="shared" si="1"/>
        <v>33.5</v>
      </c>
      <c r="U31" s="1">
        <v>9</v>
      </c>
      <c r="V31" s="1">
        <v>5</v>
      </c>
      <c r="W31" s="1">
        <v>8</v>
      </c>
      <c r="X31" s="1">
        <v>6</v>
      </c>
      <c r="Y31" s="1">
        <v>4</v>
      </c>
      <c r="Z31" s="14">
        <v>0</v>
      </c>
      <c r="AA31" s="1">
        <v>5</v>
      </c>
      <c r="AB31" s="8">
        <f t="shared" si="2"/>
        <v>37</v>
      </c>
      <c r="AC31" s="39">
        <f t="shared" si="3"/>
        <v>100</v>
      </c>
      <c r="AD31" t="s">
        <v>33</v>
      </c>
      <c r="AE31">
        <v>2713</v>
      </c>
      <c r="AF31"/>
      <c r="AG31"/>
    </row>
    <row r="32" spans="1:33" ht="12.75">
      <c r="A32" s="43"/>
      <c r="B32" s="44"/>
      <c r="C32" t="s">
        <v>95</v>
      </c>
      <c r="D32" s="19" t="s">
        <v>96</v>
      </c>
      <c r="E32" s="14">
        <v>6</v>
      </c>
      <c r="F32" s="14">
        <v>3</v>
      </c>
      <c r="G32" s="14">
        <v>8</v>
      </c>
      <c r="H32" s="14">
        <v>6</v>
      </c>
      <c r="I32" s="14">
        <v>1</v>
      </c>
      <c r="J32" s="14">
        <v>8.5</v>
      </c>
      <c r="K32" s="14">
        <v>3</v>
      </c>
      <c r="L32" s="14">
        <f t="shared" si="0"/>
        <v>35.5</v>
      </c>
      <c r="M32" s="20">
        <v>9</v>
      </c>
      <c r="N32" s="20">
        <v>6</v>
      </c>
      <c r="O32" s="20">
        <v>9</v>
      </c>
      <c r="P32" s="20">
        <v>9</v>
      </c>
      <c r="Q32" s="20">
        <v>5</v>
      </c>
      <c r="R32" s="14">
        <v>8.5</v>
      </c>
      <c r="S32" s="20">
        <v>4</v>
      </c>
      <c r="T32" s="8">
        <f t="shared" si="1"/>
        <v>50.5</v>
      </c>
      <c r="U32" s="1">
        <v>8</v>
      </c>
      <c r="V32" s="1">
        <v>5</v>
      </c>
      <c r="W32" s="1">
        <v>8</v>
      </c>
      <c r="X32" s="1">
        <v>6</v>
      </c>
      <c r="Y32" s="1">
        <v>3</v>
      </c>
      <c r="Z32" s="14">
        <v>8.5</v>
      </c>
      <c r="AA32" s="1">
        <v>6</v>
      </c>
      <c r="AB32" s="8">
        <f t="shared" si="2"/>
        <v>44.5</v>
      </c>
      <c r="AC32" s="39">
        <f t="shared" si="3"/>
        <v>130.5</v>
      </c>
      <c r="AD32" t="s">
        <v>95</v>
      </c>
      <c r="AE32">
        <v>14086</v>
      </c>
      <c r="AF32"/>
      <c r="AG32"/>
    </row>
    <row r="33" spans="1:33" ht="12.75">
      <c r="A33" s="43"/>
      <c r="B33" s="44"/>
      <c r="C33" t="s">
        <v>42</v>
      </c>
      <c r="D33" s="19" t="s">
        <v>97</v>
      </c>
      <c r="E33" s="12">
        <v>6</v>
      </c>
      <c r="F33" s="12">
        <v>5.5</v>
      </c>
      <c r="G33" s="12">
        <v>9.5</v>
      </c>
      <c r="H33" s="12">
        <v>9</v>
      </c>
      <c r="I33" s="12">
        <v>5.5</v>
      </c>
      <c r="J33" s="14">
        <v>7.5</v>
      </c>
      <c r="K33" s="14">
        <v>5</v>
      </c>
      <c r="L33" s="14">
        <f t="shared" si="0"/>
        <v>48</v>
      </c>
      <c r="M33" s="34">
        <v>9</v>
      </c>
      <c r="N33" s="34">
        <v>6</v>
      </c>
      <c r="O33" s="34">
        <v>10</v>
      </c>
      <c r="P33" s="34">
        <v>9</v>
      </c>
      <c r="Q33" s="34">
        <v>5</v>
      </c>
      <c r="R33" s="14">
        <v>7.5</v>
      </c>
      <c r="S33" s="22">
        <v>5</v>
      </c>
      <c r="T33" s="8">
        <f t="shared" si="1"/>
        <v>51.5</v>
      </c>
      <c r="U33" s="1">
        <v>9</v>
      </c>
      <c r="V33" s="1">
        <v>5</v>
      </c>
      <c r="W33" s="1">
        <v>8</v>
      </c>
      <c r="X33" s="1">
        <v>9</v>
      </c>
      <c r="Y33" s="1">
        <v>4</v>
      </c>
      <c r="Z33" s="14">
        <v>7.5</v>
      </c>
      <c r="AA33" s="1">
        <v>6</v>
      </c>
      <c r="AB33" s="8">
        <f t="shared" si="2"/>
        <v>48.5</v>
      </c>
      <c r="AC33" s="39">
        <f t="shared" si="3"/>
        <v>148</v>
      </c>
      <c r="AD33" t="s">
        <v>42</v>
      </c>
      <c r="AE33">
        <v>24382</v>
      </c>
      <c r="AF33"/>
      <c r="AG33"/>
    </row>
    <row r="34" spans="1:33" ht="12.75">
      <c r="A34" s="43"/>
      <c r="B34" s="44"/>
      <c r="C34" t="s">
        <v>35</v>
      </c>
      <c r="D34" s="19" t="s">
        <v>98</v>
      </c>
      <c r="E34" s="14">
        <v>8</v>
      </c>
      <c r="F34" s="14">
        <v>5.5</v>
      </c>
      <c r="G34" s="14">
        <v>6.5</v>
      </c>
      <c r="H34" s="14">
        <v>8</v>
      </c>
      <c r="I34" s="14">
        <v>7</v>
      </c>
      <c r="J34" s="14">
        <v>9.5</v>
      </c>
      <c r="K34" s="14">
        <v>7</v>
      </c>
      <c r="L34" s="14">
        <f t="shared" si="0"/>
        <v>51.5</v>
      </c>
      <c r="M34" s="22">
        <v>10</v>
      </c>
      <c r="N34" s="22">
        <v>6</v>
      </c>
      <c r="O34" s="22">
        <v>7</v>
      </c>
      <c r="P34" s="22">
        <v>9</v>
      </c>
      <c r="Q34" s="22">
        <v>8</v>
      </c>
      <c r="R34" s="14">
        <v>9.5</v>
      </c>
      <c r="S34" s="22">
        <v>5</v>
      </c>
      <c r="T34" s="8">
        <f t="shared" si="1"/>
        <v>54.5</v>
      </c>
      <c r="U34" s="1">
        <v>10</v>
      </c>
      <c r="V34" s="1">
        <v>6</v>
      </c>
      <c r="W34" s="1">
        <v>7</v>
      </c>
      <c r="X34" s="1">
        <v>8</v>
      </c>
      <c r="Y34" s="1">
        <v>8</v>
      </c>
      <c r="Z34" s="14">
        <v>9.5</v>
      </c>
      <c r="AA34" s="1">
        <v>8</v>
      </c>
      <c r="AB34" s="8">
        <f t="shared" si="2"/>
        <v>56.5</v>
      </c>
      <c r="AC34" s="39">
        <f t="shared" si="3"/>
        <v>162.5</v>
      </c>
      <c r="AD34" t="s">
        <v>35</v>
      </c>
      <c r="AE34">
        <v>14565</v>
      </c>
      <c r="AF34"/>
      <c r="AG34"/>
    </row>
    <row r="35" spans="1:33" ht="12.75">
      <c r="A35" s="43"/>
      <c r="B35" s="44"/>
      <c r="C35" t="s">
        <v>99</v>
      </c>
      <c r="D35" s="19" t="s">
        <v>100</v>
      </c>
      <c r="E35" s="14">
        <v>4</v>
      </c>
      <c r="F35" s="14">
        <v>4</v>
      </c>
      <c r="G35" s="14">
        <v>8.5</v>
      </c>
      <c r="H35" s="14">
        <v>7</v>
      </c>
      <c r="I35" s="14">
        <v>1</v>
      </c>
      <c r="J35" s="14">
        <v>7.5</v>
      </c>
      <c r="K35" s="14">
        <v>6</v>
      </c>
      <c r="L35" s="14">
        <f t="shared" si="0"/>
        <v>38</v>
      </c>
      <c r="M35" s="22">
        <v>6</v>
      </c>
      <c r="N35" s="22">
        <v>5</v>
      </c>
      <c r="O35" s="22">
        <v>7.5</v>
      </c>
      <c r="P35" s="22">
        <v>6</v>
      </c>
      <c r="Q35" s="22">
        <v>4</v>
      </c>
      <c r="R35" s="14">
        <v>7.5</v>
      </c>
      <c r="S35" s="22">
        <v>3</v>
      </c>
      <c r="T35" s="8">
        <f t="shared" si="1"/>
        <v>39</v>
      </c>
      <c r="U35" s="1">
        <v>6</v>
      </c>
      <c r="V35" s="1">
        <v>5</v>
      </c>
      <c r="W35" s="1">
        <v>7.5</v>
      </c>
      <c r="X35" s="1">
        <v>6</v>
      </c>
      <c r="Y35" s="1">
        <v>3</v>
      </c>
      <c r="Z35" s="14">
        <v>7.5</v>
      </c>
      <c r="AA35" s="1">
        <v>5</v>
      </c>
      <c r="AB35" s="8">
        <f t="shared" si="2"/>
        <v>40</v>
      </c>
      <c r="AC35" s="39">
        <f t="shared" si="3"/>
        <v>117</v>
      </c>
      <c r="AD35" t="s">
        <v>99</v>
      </c>
      <c r="AE35">
        <v>3528</v>
      </c>
      <c r="AF35"/>
      <c r="AG35"/>
    </row>
    <row r="36" spans="1:33" ht="12.75">
      <c r="A36" s="43"/>
      <c r="B36" s="44"/>
      <c r="C36" t="s">
        <v>101</v>
      </c>
      <c r="D36" s="19" t="s">
        <v>102</v>
      </c>
      <c r="E36" s="14">
        <v>5</v>
      </c>
      <c r="F36" s="14">
        <v>5</v>
      </c>
      <c r="G36" s="14">
        <v>6</v>
      </c>
      <c r="H36" s="14">
        <v>3</v>
      </c>
      <c r="I36" s="14">
        <v>1.5</v>
      </c>
      <c r="J36" s="14">
        <v>6.5</v>
      </c>
      <c r="K36" s="14">
        <v>3</v>
      </c>
      <c r="L36" s="14">
        <f t="shared" si="0"/>
        <v>30</v>
      </c>
      <c r="M36" s="22">
        <v>8</v>
      </c>
      <c r="N36" s="22">
        <v>5</v>
      </c>
      <c r="O36" s="22">
        <v>5.5</v>
      </c>
      <c r="P36" s="22">
        <v>6</v>
      </c>
      <c r="Q36" s="22">
        <v>4</v>
      </c>
      <c r="R36" s="14">
        <v>6.5</v>
      </c>
      <c r="S36" s="22">
        <v>2</v>
      </c>
      <c r="T36" s="8">
        <f t="shared" si="1"/>
        <v>37</v>
      </c>
      <c r="U36" s="1">
        <v>6</v>
      </c>
      <c r="V36" s="1">
        <v>5</v>
      </c>
      <c r="W36" s="1">
        <v>5</v>
      </c>
      <c r="X36" s="1">
        <v>5</v>
      </c>
      <c r="Y36" s="1">
        <v>3</v>
      </c>
      <c r="Z36" s="14">
        <v>6.5</v>
      </c>
      <c r="AA36" s="1">
        <v>3</v>
      </c>
      <c r="AB36" s="8">
        <f t="shared" si="2"/>
        <v>33.5</v>
      </c>
      <c r="AC36" s="39">
        <f t="shared" si="3"/>
        <v>100.5</v>
      </c>
      <c r="AD36" t="s">
        <v>101</v>
      </c>
      <c r="AE36">
        <v>4014</v>
      </c>
      <c r="AF36"/>
      <c r="AG36"/>
    </row>
    <row r="37" spans="1:33" ht="12.75">
      <c r="A37" s="43"/>
      <c r="B37" s="44"/>
      <c r="C37" t="s">
        <v>37</v>
      </c>
      <c r="D37" s="19" t="s">
        <v>103</v>
      </c>
      <c r="E37" s="14">
        <v>9</v>
      </c>
      <c r="F37" s="14">
        <v>5</v>
      </c>
      <c r="G37" s="14">
        <v>7.5</v>
      </c>
      <c r="H37" s="14">
        <v>7</v>
      </c>
      <c r="I37" s="14">
        <v>5</v>
      </c>
      <c r="J37" s="14">
        <v>6.5</v>
      </c>
      <c r="K37" s="14">
        <v>8</v>
      </c>
      <c r="L37" s="14">
        <f t="shared" si="0"/>
        <v>48</v>
      </c>
      <c r="M37" s="20">
        <v>10</v>
      </c>
      <c r="N37" s="20">
        <v>6</v>
      </c>
      <c r="O37" s="20">
        <v>8.5</v>
      </c>
      <c r="P37" s="20">
        <v>8</v>
      </c>
      <c r="Q37" s="20">
        <v>4</v>
      </c>
      <c r="R37" s="14">
        <v>6.5</v>
      </c>
      <c r="S37" s="20">
        <v>2</v>
      </c>
      <c r="T37" s="8">
        <f t="shared" si="1"/>
        <v>45</v>
      </c>
      <c r="U37" s="1">
        <v>9</v>
      </c>
      <c r="V37" s="1">
        <v>5</v>
      </c>
      <c r="W37" s="1">
        <v>8</v>
      </c>
      <c r="X37" s="1">
        <v>8</v>
      </c>
      <c r="Y37" s="1">
        <v>5</v>
      </c>
      <c r="Z37" s="14">
        <v>6.5</v>
      </c>
      <c r="AA37" s="1">
        <v>5</v>
      </c>
      <c r="AB37" s="8">
        <f t="shared" si="2"/>
        <v>46.5</v>
      </c>
      <c r="AC37" s="39">
        <f t="shared" si="3"/>
        <v>139.5</v>
      </c>
      <c r="AD37" t="s">
        <v>37</v>
      </c>
      <c r="AE37">
        <v>34725</v>
      </c>
      <c r="AF37"/>
      <c r="AG37"/>
    </row>
    <row r="38" spans="1:33" ht="12.75">
      <c r="A38" s="43"/>
      <c r="B38" s="44"/>
      <c r="C38" t="s">
        <v>104</v>
      </c>
      <c r="D38" s="19" t="s">
        <v>105</v>
      </c>
      <c r="E38" s="13">
        <v>7</v>
      </c>
      <c r="F38" s="13">
        <v>4</v>
      </c>
      <c r="G38" s="13">
        <v>3</v>
      </c>
      <c r="H38" s="13">
        <v>5</v>
      </c>
      <c r="I38" s="13">
        <v>2</v>
      </c>
      <c r="J38" s="14">
        <v>5.5</v>
      </c>
      <c r="K38" s="14">
        <v>4</v>
      </c>
      <c r="L38" s="14">
        <f t="shared" si="0"/>
        <v>30.5</v>
      </c>
      <c r="M38" s="35">
        <v>7</v>
      </c>
      <c r="N38" s="35">
        <v>6</v>
      </c>
      <c r="O38" s="35">
        <v>5.5</v>
      </c>
      <c r="P38" s="35">
        <v>6</v>
      </c>
      <c r="Q38" s="35">
        <v>3</v>
      </c>
      <c r="R38" s="14">
        <v>5.5</v>
      </c>
      <c r="S38" s="22">
        <v>1</v>
      </c>
      <c r="T38" s="8">
        <f t="shared" si="1"/>
        <v>34</v>
      </c>
      <c r="U38" s="1">
        <v>6</v>
      </c>
      <c r="V38" s="1">
        <v>6</v>
      </c>
      <c r="W38" s="1">
        <v>6</v>
      </c>
      <c r="X38" s="1">
        <v>7</v>
      </c>
      <c r="Y38" s="1">
        <v>3</v>
      </c>
      <c r="Z38" s="14">
        <v>5.5</v>
      </c>
      <c r="AA38" s="1">
        <v>1</v>
      </c>
      <c r="AB38" s="8">
        <f t="shared" si="2"/>
        <v>34.5</v>
      </c>
      <c r="AC38" s="39">
        <f t="shared" si="3"/>
        <v>99</v>
      </c>
      <c r="AD38" t="s">
        <v>104</v>
      </c>
      <c r="AE38">
        <v>3553</v>
      </c>
      <c r="AF38"/>
      <c r="AG38"/>
    </row>
    <row r="39" spans="1:33" ht="12.75">
      <c r="A39" s="43"/>
      <c r="B39" s="44"/>
      <c r="C39" t="s">
        <v>106</v>
      </c>
      <c r="D39" s="19" t="s">
        <v>107</v>
      </c>
      <c r="E39" s="13">
        <v>7</v>
      </c>
      <c r="F39" s="13">
        <v>4</v>
      </c>
      <c r="G39" s="13">
        <v>5.5</v>
      </c>
      <c r="H39" s="13">
        <v>4</v>
      </c>
      <c r="I39" s="13">
        <v>2</v>
      </c>
      <c r="J39" s="14">
        <v>7</v>
      </c>
      <c r="K39" s="14">
        <v>4</v>
      </c>
      <c r="L39" s="14">
        <f t="shared" si="0"/>
        <v>33.5</v>
      </c>
      <c r="M39" s="35">
        <v>9</v>
      </c>
      <c r="N39" s="35">
        <v>5</v>
      </c>
      <c r="O39" s="35">
        <v>8.5</v>
      </c>
      <c r="P39" s="35">
        <v>6</v>
      </c>
      <c r="Q39" s="35">
        <v>5</v>
      </c>
      <c r="R39" s="14">
        <v>7</v>
      </c>
      <c r="S39" s="22">
        <v>2</v>
      </c>
      <c r="T39" s="8">
        <f t="shared" si="1"/>
        <v>42.5</v>
      </c>
      <c r="U39" s="1">
        <v>8</v>
      </c>
      <c r="V39" s="1">
        <v>5</v>
      </c>
      <c r="W39" s="1">
        <v>7</v>
      </c>
      <c r="X39" s="1">
        <v>6</v>
      </c>
      <c r="Y39" s="1">
        <v>4</v>
      </c>
      <c r="Z39" s="14">
        <v>7</v>
      </c>
      <c r="AA39" s="1">
        <v>3</v>
      </c>
      <c r="AB39" s="8">
        <f t="shared" si="2"/>
        <v>40</v>
      </c>
      <c r="AC39" s="39">
        <f t="shared" si="3"/>
        <v>116</v>
      </c>
      <c r="AD39" t="s">
        <v>106</v>
      </c>
      <c r="AE39">
        <v>4372</v>
      </c>
      <c r="AF39"/>
      <c r="AG39"/>
    </row>
    <row r="40" spans="1:33" ht="12.75">
      <c r="A40" s="43"/>
      <c r="B40" s="44"/>
      <c r="C40" t="s">
        <v>108</v>
      </c>
      <c r="D40" s="19" t="s">
        <v>109</v>
      </c>
      <c r="E40" s="14">
        <v>4</v>
      </c>
      <c r="F40" s="14">
        <v>3</v>
      </c>
      <c r="G40" s="14">
        <v>4</v>
      </c>
      <c r="H40" s="14">
        <v>3</v>
      </c>
      <c r="I40" s="14">
        <v>1</v>
      </c>
      <c r="J40" s="14">
        <v>3.5</v>
      </c>
      <c r="K40" s="14">
        <v>3</v>
      </c>
      <c r="L40" s="14">
        <f t="shared" si="0"/>
        <v>21.5</v>
      </c>
      <c r="M40" s="22">
        <v>6</v>
      </c>
      <c r="N40" s="22">
        <v>5</v>
      </c>
      <c r="O40" s="22">
        <v>6</v>
      </c>
      <c r="P40" s="22">
        <v>4</v>
      </c>
      <c r="Q40" s="22">
        <v>2</v>
      </c>
      <c r="R40" s="14">
        <v>3.5</v>
      </c>
      <c r="S40" s="22">
        <v>3</v>
      </c>
      <c r="T40" s="8">
        <f t="shared" si="1"/>
        <v>29.5</v>
      </c>
      <c r="U40" s="1">
        <v>5</v>
      </c>
      <c r="V40" s="1">
        <v>5</v>
      </c>
      <c r="W40" s="1">
        <v>6</v>
      </c>
      <c r="X40" s="1">
        <v>4</v>
      </c>
      <c r="Y40" s="1">
        <v>2</v>
      </c>
      <c r="Z40" s="14">
        <v>3.5</v>
      </c>
      <c r="AA40" s="1">
        <v>2</v>
      </c>
      <c r="AB40" s="8">
        <f t="shared" si="2"/>
        <v>27.5</v>
      </c>
      <c r="AC40" s="39">
        <f t="shared" si="3"/>
        <v>78.5</v>
      </c>
      <c r="AD40" t="s">
        <v>108</v>
      </c>
      <c r="AE40">
        <v>334</v>
      </c>
      <c r="AF40"/>
      <c r="AG40"/>
    </row>
    <row r="41" spans="1:33" ht="12.75">
      <c r="A41" s="43"/>
      <c r="B41" s="44"/>
      <c r="C41" t="s">
        <v>34</v>
      </c>
      <c r="D41" s="19" t="s">
        <v>110</v>
      </c>
      <c r="E41" s="13">
        <v>8</v>
      </c>
      <c r="F41" s="13">
        <v>5</v>
      </c>
      <c r="G41" s="13">
        <v>6</v>
      </c>
      <c r="H41" s="13">
        <v>7</v>
      </c>
      <c r="I41" s="13">
        <v>3</v>
      </c>
      <c r="J41" s="14">
        <v>7</v>
      </c>
      <c r="K41" s="14">
        <v>7</v>
      </c>
      <c r="L41" s="14">
        <f t="shared" si="0"/>
        <v>43</v>
      </c>
      <c r="M41" s="36">
        <v>10</v>
      </c>
      <c r="N41" s="36">
        <v>6</v>
      </c>
      <c r="O41" s="36">
        <v>9</v>
      </c>
      <c r="P41" s="36">
        <v>7</v>
      </c>
      <c r="Q41" s="36">
        <v>4</v>
      </c>
      <c r="R41" s="14">
        <v>7</v>
      </c>
      <c r="S41" s="22">
        <v>5</v>
      </c>
      <c r="T41" s="8">
        <f t="shared" si="1"/>
        <v>48</v>
      </c>
      <c r="U41" s="1">
        <v>10</v>
      </c>
      <c r="V41" s="1">
        <v>5</v>
      </c>
      <c r="W41" s="1">
        <v>9</v>
      </c>
      <c r="X41" s="1">
        <v>8</v>
      </c>
      <c r="Y41" s="1">
        <v>5</v>
      </c>
      <c r="Z41" s="14">
        <v>7</v>
      </c>
      <c r="AA41" s="1">
        <v>8</v>
      </c>
      <c r="AB41" s="8">
        <f t="shared" si="2"/>
        <v>52</v>
      </c>
      <c r="AC41" s="39">
        <f t="shared" si="3"/>
        <v>143</v>
      </c>
      <c r="AD41" t="s">
        <v>34</v>
      </c>
      <c r="AE41">
        <v>8497</v>
      </c>
      <c r="AF41"/>
      <c r="AG41"/>
    </row>
    <row r="42" spans="1:33" ht="12.75">
      <c r="A42" s="43"/>
      <c r="B42" s="44"/>
      <c r="C42" t="s">
        <v>111</v>
      </c>
      <c r="D42" s="19" t="s">
        <v>112</v>
      </c>
      <c r="E42" s="14">
        <v>9</v>
      </c>
      <c r="F42" s="14">
        <v>5</v>
      </c>
      <c r="G42" s="14">
        <v>7</v>
      </c>
      <c r="H42" s="14">
        <v>5</v>
      </c>
      <c r="I42" s="14">
        <v>3</v>
      </c>
      <c r="J42" s="14">
        <v>6</v>
      </c>
      <c r="K42" s="14">
        <v>6</v>
      </c>
      <c r="L42" s="14">
        <f t="shared" si="0"/>
        <v>41</v>
      </c>
      <c r="M42" s="22">
        <v>8</v>
      </c>
      <c r="N42" s="22">
        <v>5</v>
      </c>
      <c r="O42" s="22">
        <v>7</v>
      </c>
      <c r="P42" s="22">
        <v>6</v>
      </c>
      <c r="Q42" s="22">
        <v>2</v>
      </c>
      <c r="R42" s="14">
        <v>6</v>
      </c>
      <c r="S42" s="22">
        <v>3</v>
      </c>
      <c r="T42" s="8">
        <f t="shared" si="1"/>
        <v>37</v>
      </c>
      <c r="U42" s="1">
        <v>7</v>
      </c>
      <c r="V42" s="1">
        <v>5</v>
      </c>
      <c r="W42" s="1">
        <v>6</v>
      </c>
      <c r="X42" s="1">
        <v>6</v>
      </c>
      <c r="Y42" s="1">
        <v>2</v>
      </c>
      <c r="Z42" s="14">
        <v>6</v>
      </c>
      <c r="AA42" s="1">
        <v>5</v>
      </c>
      <c r="AB42" s="8">
        <f t="shared" si="2"/>
        <v>37</v>
      </c>
      <c r="AC42" s="39">
        <f t="shared" si="3"/>
        <v>115</v>
      </c>
      <c r="AD42" t="s">
        <v>111</v>
      </c>
      <c r="AE42">
        <v>182</v>
      </c>
      <c r="AF42"/>
      <c r="AG42"/>
    </row>
    <row r="43" spans="1:33" ht="12.75">
      <c r="A43" s="43"/>
      <c r="B43" s="44"/>
      <c r="C43" t="s">
        <v>113</v>
      </c>
      <c r="D43" s="19" t="s">
        <v>114</v>
      </c>
      <c r="E43" s="14">
        <v>5</v>
      </c>
      <c r="F43" s="14">
        <v>4</v>
      </c>
      <c r="G43" s="14">
        <v>6.5</v>
      </c>
      <c r="H43" s="14">
        <v>7</v>
      </c>
      <c r="I43" s="14">
        <v>3</v>
      </c>
      <c r="J43" s="14">
        <v>4.5</v>
      </c>
      <c r="K43" s="14">
        <v>5</v>
      </c>
      <c r="L43" s="14">
        <f t="shared" si="0"/>
        <v>35</v>
      </c>
      <c r="M43" s="22">
        <v>8</v>
      </c>
      <c r="N43" s="22">
        <v>5</v>
      </c>
      <c r="O43" s="22">
        <v>7</v>
      </c>
      <c r="P43" s="22">
        <v>6</v>
      </c>
      <c r="Q43" s="22">
        <v>3</v>
      </c>
      <c r="R43" s="14">
        <v>4.5</v>
      </c>
      <c r="S43" s="22">
        <v>3</v>
      </c>
      <c r="T43" s="8">
        <f t="shared" si="1"/>
        <v>36.5</v>
      </c>
      <c r="U43" s="1">
        <v>7</v>
      </c>
      <c r="V43" s="1">
        <v>5</v>
      </c>
      <c r="W43" s="1">
        <v>6</v>
      </c>
      <c r="X43" s="1">
        <v>6</v>
      </c>
      <c r="Y43" s="1">
        <v>2</v>
      </c>
      <c r="Z43" s="14">
        <v>4.5</v>
      </c>
      <c r="AA43" s="1">
        <v>4</v>
      </c>
      <c r="AB43" s="8">
        <f t="shared" si="2"/>
        <v>34.5</v>
      </c>
      <c r="AC43" s="39">
        <f t="shared" si="3"/>
        <v>106</v>
      </c>
      <c r="AD43" t="s">
        <v>113</v>
      </c>
      <c r="AE43">
        <v>131</v>
      </c>
      <c r="AF43"/>
      <c r="AG43"/>
    </row>
    <row r="44" spans="1:33" ht="12.75">
      <c r="A44" s="43"/>
      <c r="B44" s="44"/>
      <c r="C44" t="s">
        <v>115</v>
      </c>
      <c r="D44" s="19" t="s">
        <v>116</v>
      </c>
      <c r="E44" s="14">
        <v>2</v>
      </c>
      <c r="F44" s="14">
        <v>4</v>
      </c>
      <c r="G44" s="14">
        <v>5</v>
      </c>
      <c r="H44" s="14">
        <v>5</v>
      </c>
      <c r="I44" s="14">
        <v>4</v>
      </c>
      <c r="J44" s="14">
        <v>4</v>
      </c>
      <c r="K44" s="14">
        <v>3</v>
      </c>
      <c r="L44" s="14">
        <f t="shared" si="0"/>
        <v>27</v>
      </c>
      <c r="M44" s="22">
        <v>5.5</v>
      </c>
      <c r="N44" s="22">
        <v>5</v>
      </c>
      <c r="O44" s="22">
        <v>7</v>
      </c>
      <c r="P44" s="22">
        <v>6</v>
      </c>
      <c r="Q44" s="22">
        <v>2</v>
      </c>
      <c r="R44" s="14">
        <v>4</v>
      </c>
      <c r="S44" s="22">
        <v>2</v>
      </c>
      <c r="T44" s="8">
        <f t="shared" si="1"/>
        <v>31.5</v>
      </c>
      <c r="U44" s="1">
        <v>5</v>
      </c>
      <c r="V44" s="1">
        <v>6</v>
      </c>
      <c r="W44" s="1">
        <v>5</v>
      </c>
      <c r="X44" s="1">
        <v>5</v>
      </c>
      <c r="Y44" s="1">
        <v>2</v>
      </c>
      <c r="Z44" s="14">
        <v>4</v>
      </c>
      <c r="AA44" s="1">
        <v>4</v>
      </c>
      <c r="AB44" s="8">
        <f t="shared" si="2"/>
        <v>31</v>
      </c>
      <c r="AC44" s="39">
        <f t="shared" si="3"/>
        <v>89.5</v>
      </c>
      <c r="AD44" t="s">
        <v>115</v>
      </c>
      <c r="AE44">
        <v>1302</v>
      </c>
      <c r="AF44"/>
      <c r="AG44"/>
    </row>
    <row r="45" spans="1:33" ht="12.75">
      <c r="A45" s="43"/>
      <c r="B45" s="44"/>
      <c r="C45" t="s">
        <v>117</v>
      </c>
      <c r="D45" s="19" t="s">
        <v>118</v>
      </c>
      <c r="E45" s="14">
        <v>6</v>
      </c>
      <c r="F45" s="14">
        <v>5</v>
      </c>
      <c r="G45" s="14">
        <v>6</v>
      </c>
      <c r="H45" s="14">
        <v>6</v>
      </c>
      <c r="I45" s="14">
        <v>5</v>
      </c>
      <c r="J45" s="14">
        <v>5</v>
      </c>
      <c r="K45" s="14">
        <v>5</v>
      </c>
      <c r="L45" s="14">
        <f t="shared" si="0"/>
        <v>38</v>
      </c>
      <c r="M45" s="22">
        <v>4</v>
      </c>
      <c r="N45" s="22">
        <v>5</v>
      </c>
      <c r="O45" s="22">
        <v>7</v>
      </c>
      <c r="P45" s="22">
        <v>6</v>
      </c>
      <c r="Q45" s="22">
        <v>2</v>
      </c>
      <c r="R45" s="14">
        <v>5</v>
      </c>
      <c r="S45" s="22">
        <v>4</v>
      </c>
      <c r="T45" s="8">
        <f t="shared" si="1"/>
        <v>33</v>
      </c>
      <c r="U45" s="1">
        <v>6</v>
      </c>
      <c r="V45" s="1">
        <v>5</v>
      </c>
      <c r="W45" s="1">
        <v>6</v>
      </c>
      <c r="X45" s="1">
        <v>6</v>
      </c>
      <c r="Y45" s="1">
        <v>2</v>
      </c>
      <c r="Z45" s="14">
        <v>5</v>
      </c>
      <c r="AA45" s="1">
        <v>4</v>
      </c>
      <c r="AB45" s="8">
        <f t="shared" si="2"/>
        <v>34</v>
      </c>
      <c r="AC45" s="39">
        <f t="shared" si="3"/>
        <v>105</v>
      </c>
      <c r="AD45" t="s">
        <v>117</v>
      </c>
      <c r="AE45">
        <v>833</v>
      </c>
      <c r="AF45"/>
      <c r="AG45"/>
    </row>
    <row r="46" spans="1:33" ht="12.75">
      <c r="A46" s="43"/>
      <c r="B46" s="44"/>
      <c r="C46" t="s">
        <v>119</v>
      </c>
      <c r="D46" s="19" t="s">
        <v>120</v>
      </c>
      <c r="E46" s="14">
        <v>8</v>
      </c>
      <c r="F46" s="14">
        <v>5</v>
      </c>
      <c r="G46" s="14">
        <v>7</v>
      </c>
      <c r="H46" s="14">
        <v>7</v>
      </c>
      <c r="I46" s="14">
        <v>8</v>
      </c>
      <c r="J46" s="14">
        <v>5.5</v>
      </c>
      <c r="K46" s="14">
        <v>7</v>
      </c>
      <c r="L46" s="14">
        <f t="shared" si="0"/>
        <v>47.5</v>
      </c>
      <c r="M46" s="22">
        <v>10</v>
      </c>
      <c r="N46" s="22">
        <v>5</v>
      </c>
      <c r="O46" s="22">
        <v>9</v>
      </c>
      <c r="P46" s="22">
        <v>10</v>
      </c>
      <c r="Q46" s="22">
        <v>6</v>
      </c>
      <c r="R46" s="14">
        <v>5.5</v>
      </c>
      <c r="S46" s="22">
        <v>5</v>
      </c>
      <c r="T46" s="8">
        <f t="shared" si="1"/>
        <v>50.5</v>
      </c>
      <c r="U46" s="1">
        <v>9</v>
      </c>
      <c r="V46" s="1">
        <v>5</v>
      </c>
      <c r="W46" s="1">
        <v>8</v>
      </c>
      <c r="X46" s="1">
        <v>9</v>
      </c>
      <c r="Y46" s="1">
        <v>3</v>
      </c>
      <c r="Z46" s="14">
        <v>5.5</v>
      </c>
      <c r="AA46" s="1">
        <v>6</v>
      </c>
      <c r="AB46" s="8">
        <f t="shared" si="2"/>
        <v>45.5</v>
      </c>
      <c r="AC46" s="39">
        <f t="shared" si="3"/>
        <v>143.5</v>
      </c>
      <c r="AD46" t="s">
        <v>119</v>
      </c>
      <c r="AE46">
        <v>306006</v>
      </c>
      <c r="AF46"/>
      <c r="AG46"/>
    </row>
    <row r="47" spans="1:33" ht="12.75">
      <c r="A47" s="43"/>
      <c r="B47" s="44"/>
      <c r="C47" t="s">
        <v>121</v>
      </c>
      <c r="D47" s="19" t="s">
        <v>122</v>
      </c>
      <c r="E47" s="16">
        <v>4</v>
      </c>
      <c r="F47" s="16">
        <v>3</v>
      </c>
      <c r="G47" s="16">
        <v>5</v>
      </c>
      <c r="H47" s="16">
        <v>4</v>
      </c>
      <c r="I47" s="16">
        <v>1</v>
      </c>
      <c r="J47" s="16">
        <v>4.5</v>
      </c>
      <c r="K47" s="16">
        <v>4</v>
      </c>
      <c r="L47" s="14">
        <f t="shared" si="0"/>
        <v>25.5</v>
      </c>
      <c r="M47" s="22">
        <v>5</v>
      </c>
      <c r="N47" s="22">
        <v>6</v>
      </c>
      <c r="O47" s="22">
        <v>7</v>
      </c>
      <c r="P47" s="22">
        <v>5</v>
      </c>
      <c r="Q47" s="22">
        <v>2</v>
      </c>
      <c r="R47" s="16">
        <v>4.5</v>
      </c>
      <c r="S47" s="22">
        <v>1</v>
      </c>
      <c r="T47" s="8">
        <f t="shared" si="1"/>
        <v>30.5</v>
      </c>
      <c r="U47" s="1">
        <v>6</v>
      </c>
      <c r="V47" s="1">
        <v>5</v>
      </c>
      <c r="W47" s="1">
        <v>6</v>
      </c>
      <c r="X47" s="1">
        <v>6</v>
      </c>
      <c r="Y47" s="1">
        <v>2</v>
      </c>
      <c r="Z47" s="16">
        <v>4.5</v>
      </c>
      <c r="AA47" s="1">
        <v>2</v>
      </c>
      <c r="AB47" s="8">
        <f t="shared" si="2"/>
        <v>31.5</v>
      </c>
      <c r="AC47" s="39">
        <f t="shared" si="3"/>
        <v>87.5</v>
      </c>
      <c r="AD47" t="s">
        <v>121</v>
      </c>
      <c r="AE47">
        <v>1309</v>
      </c>
      <c r="AF47"/>
      <c r="AG47"/>
    </row>
    <row r="48" spans="1:33" ht="12.75">
      <c r="A48" s="43"/>
      <c r="B48" s="44"/>
      <c r="C48" t="s">
        <v>29</v>
      </c>
      <c r="D48" s="19" t="s">
        <v>123</v>
      </c>
      <c r="E48" s="16">
        <v>8</v>
      </c>
      <c r="F48" s="16">
        <v>5</v>
      </c>
      <c r="G48" s="16">
        <v>9</v>
      </c>
      <c r="H48" s="16">
        <v>5</v>
      </c>
      <c r="I48" s="16">
        <v>4</v>
      </c>
      <c r="J48" s="16">
        <v>5.5</v>
      </c>
      <c r="K48" s="16">
        <v>7</v>
      </c>
      <c r="L48" s="14">
        <f t="shared" si="0"/>
        <v>43.5</v>
      </c>
      <c r="M48" s="22">
        <v>8</v>
      </c>
      <c r="N48" s="22">
        <v>5</v>
      </c>
      <c r="O48" s="22">
        <v>10</v>
      </c>
      <c r="P48" s="22">
        <v>6</v>
      </c>
      <c r="Q48" s="22">
        <v>2</v>
      </c>
      <c r="R48" s="16">
        <v>5.5</v>
      </c>
      <c r="S48" s="22">
        <v>1</v>
      </c>
      <c r="T48" s="8">
        <f t="shared" si="1"/>
        <v>37.5</v>
      </c>
      <c r="U48" s="1">
        <v>6</v>
      </c>
      <c r="V48" s="1">
        <v>5</v>
      </c>
      <c r="W48" s="1">
        <v>8</v>
      </c>
      <c r="X48" s="1">
        <v>6</v>
      </c>
      <c r="Y48" s="1">
        <v>2</v>
      </c>
      <c r="Z48" s="16">
        <v>5.5</v>
      </c>
      <c r="AA48" s="1">
        <v>1</v>
      </c>
      <c r="AB48" s="8">
        <f t="shared" si="2"/>
        <v>33.5</v>
      </c>
      <c r="AC48" s="39">
        <f t="shared" si="3"/>
        <v>114.5</v>
      </c>
      <c r="AD48" t="s">
        <v>29</v>
      </c>
      <c r="AE48">
        <v>794</v>
      </c>
      <c r="AF48"/>
      <c r="AG48"/>
    </row>
    <row r="49" spans="1:33" ht="12.75">
      <c r="A49" s="43"/>
      <c r="B49" s="44"/>
      <c r="C49" t="s">
        <v>124</v>
      </c>
      <c r="D49" s="19" t="s">
        <v>125</v>
      </c>
      <c r="E49" s="16">
        <v>2</v>
      </c>
      <c r="F49" s="16">
        <v>2</v>
      </c>
      <c r="G49" s="16">
        <v>3</v>
      </c>
      <c r="H49" s="16">
        <v>4</v>
      </c>
      <c r="I49" s="16">
        <v>1</v>
      </c>
      <c r="J49" s="16">
        <v>4</v>
      </c>
      <c r="K49" s="16">
        <v>2</v>
      </c>
      <c r="L49" s="14">
        <f t="shared" si="0"/>
        <v>18</v>
      </c>
      <c r="M49" s="22">
        <v>4</v>
      </c>
      <c r="N49" s="22">
        <v>5</v>
      </c>
      <c r="O49" s="22">
        <v>7</v>
      </c>
      <c r="P49" s="22">
        <v>5</v>
      </c>
      <c r="Q49" s="22">
        <v>2</v>
      </c>
      <c r="R49" s="16">
        <v>4</v>
      </c>
      <c r="S49" s="22">
        <v>1</v>
      </c>
      <c r="T49" s="8">
        <f t="shared" si="1"/>
        <v>28</v>
      </c>
      <c r="U49" s="1">
        <v>3</v>
      </c>
      <c r="V49" s="1">
        <v>5</v>
      </c>
      <c r="W49" s="1">
        <v>6</v>
      </c>
      <c r="X49" s="1">
        <v>6</v>
      </c>
      <c r="Y49" s="1">
        <v>2</v>
      </c>
      <c r="Z49" s="16">
        <v>4</v>
      </c>
      <c r="AA49" s="1">
        <v>3</v>
      </c>
      <c r="AB49" s="8">
        <f t="shared" si="2"/>
        <v>29</v>
      </c>
      <c r="AC49" s="39">
        <f t="shared" si="3"/>
        <v>75</v>
      </c>
      <c r="AD49" t="s">
        <v>124</v>
      </c>
      <c r="AE49">
        <v>536</v>
      </c>
      <c r="AF49"/>
      <c r="AG49"/>
    </row>
    <row r="50" spans="1:33" ht="12.75">
      <c r="A50" s="43"/>
      <c r="B50" s="44"/>
      <c r="C50" t="s">
        <v>126</v>
      </c>
      <c r="D50" s="19" t="s">
        <v>127</v>
      </c>
      <c r="E50" s="16">
        <v>3</v>
      </c>
      <c r="F50" s="16">
        <v>3</v>
      </c>
      <c r="G50" s="16">
        <v>6</v>
      </c>
      <c r="H50" s="16">
        <v>5</v>
      </c>
      <c r="I50" s="16">
        <v>2</v>
      </c>
      <c r="J50" s="16">
        <v>5.5</v>
      </c>
      <c r="K50" s="16">
        <v>4</v>
      </c>
      <c r="L50" s="14">
        <f t="shared" si="0"/>
        <v>28.5</v>
      </c>
      <c r="M50" s="22">
        <v>4</v>
      </c>
      <c r="N50" s="22">
        <v>5</v>
      </c>
      <c r="O50" s="22">
        <v>7</v>
      </c>
      <c r="P50" s="22">
        <v>6</v>
      </c>
      <c r="Q50" s="22">
        <v>4</v>
      </c>
      <c r="R50" s="16">
        <v>5.5</v>
      </c>
      <c r="S50" s="22">
        <v>5</v>
      </c>
      <c r="T50" s="8">
        <f t="shared" si="1"/>
        <v>36.5</v>
      </c>
      <c r="U50" s="1">
        <v>4</v>
      </c>
      <c r="V50" s="1">
        <v>5</v>
      </c>
      <c r="W50" s="1">
        <v>7</v>
      </c>
      <c r="X50" s="1">
        <v>7</v>
      </c>
      <c r="Y50" s="1">
        <v>4</v>
      </c>
      <c r="Z50" s="16">
        <v>5.5</v>
      </c>
      <c r="AA50" s="1">
        <v>5</v>
      </c>
      <c r="AB50" s="8">
        <f t="shared" si="2"/>
        <v>37.5</v>
      </c>
      <c r="AC50" s="39">
        <f t="shared" si="3"/>
        <v>102.5</v>
      </c>
      <c r="AD50" t="s">
        <v>126</v>
      </c>
      <c r="AE50">
        <v>609</v>
      </c>
      <c r="AF50"/>
      <c r="AG50"/>
    </row>
    <row r="51" spans="1:33" ht="12.75">
      <c r="A51" s="43"/>
      <c r="B51" s="44"/>
      <c r="C51" t="s">
        <v>128</v>
      </c>
      <c r="D51" s="19" t="s">
        <v>129</v>
      </c>
      <c r="E51" s="16">
        <v>5</v>
      </c>
      <c r="F51" s="16">
        <v>4</v>
      </c>
      <c r="G51" s="16">
        <v>6</v>
      </c>
      <c r="H51" s="16">
        <v>5</v>
      </c>
      <c r="I51" s="16">
        <v>2</v>
      </c>
      <c r="J51" s="16">
        <v>5.5</v>
      </c>
      <c r="K51" s="16">
        <v>5</v>
      </c>
      <c r="L51" s="14">
        <f t="shared" si="0"/>
        <v>32.5</v>
      </c>
      <c r="M51" s="22">
        <v>7</v>
      </c>
      <c r="N51" s="22">
        <v>5</v>
      </c>
      <c r="O51" s="22">
        <v>8.5</v>
      </c>
      <c r="P51" s="22">
        <v>6</v>
      </c>
      <c r="Q51" s="22">
        <v>2</v>
      </c>
      <c r="R51" s="16">
        <v>5.5</v>
      </c>
      <c r="S51" s="22">
        <v>1</v>
      </c>
      <c r="T51" s="8">
        <f t="shared" si="1"/>
        <v>35</v>
      </c>
      <c r="U51" s="1">
        <v>7</v>
      </c>
      <c r="V51" s="1">
        <v>5</v>
      </c>
      <c r="W51" s="1">
        <v>8</v>
      </c>
      <c r="X51" s="1">
        <v>8</v>
      </c>
      <c r="Y51" s="1">
        <v>3</v>
      </c>
      <c r="Z51" s="16">
        <v>5.5</v>
      </c>
      <c r="AA51" s="1">
        <v>3</v>
      </c>
      <c r="AB51" s="8">
        <f t="shared" si="2"/>
        <v>39.5</v>
      </c>
      <c r="AC51" s="39">
        <f t="shared" si="3"/>
        <v>107</v>
      </c>
      <c r="AD51" t="s">
        <v>128</v>
      </c>
      <c r="AE51">
        <v>841</v>
      </c>
      <c r="AF51"/>
      <c r="AG51"/>
    </row>
    <row r="52" spans="1:33" ht="12.75">
      <c r="A52" s="43"/>
      <c r="B52" s="44"/>
      <c r="C52" t="s">
        <v>130</v>
      </c>
      <c r="D52" s="19" t="s">
        <v>131</v>
      </c>
      <c r="E52" s="17">
        <v>5</v>
      </c>
      <c r="F52" s="17">
        <v>6</v>
      </c>
      <c r="G52" s="17">
        <v>7</v>
      </c>
      <c r="H52" s="17">
        <v>5</v>
      </c>
      <c r="I52" s="17">
        <v>2</v>
      </c>
      <c r="J52" s="17">
        <v>7.5</v>
      </c>
      <c r="K52" s="17">
        <v>4</v>
      </c>
      <c r="L52" s="17">
        <f t="shared" si="0"/>
        <v>36.5</v>
      </c>
      <c r="M52" s="22">
        <v>6</v>
      </c>
      <c r="N52" s="22">
        <v>5</v>
      </c>
      <c r="O52" s="22">
        <v>6</v>
      </c>
      <c r="P52" s="22">
        <v>6</v>
      </c>
      <c r="Q52" s="22">
        <v>2</v>
      </c>
      <c r="R52" s="17">
        <v>7.5</v>
      </c>
      <c r="S52" s="22">
        <v>4</v>
      </c>
      <c r="T52" s="8">
        <f t="shared" si="1"/>
        <v>36.5</v>
      </c>
      <c r="U52" s="1">
        <v>6</v>
      </c>
      <c r="V52" s="1">
        <v>5</v>
      </c>
      <c r="W52" s="1">
        <v>6</v>
      </c>
      <c r="X52" s="1">
        <v>6</v>
      </c>
      <c r="Y52" s="1">
        <v>3</v>
      </c>
      <c r="Z52" s="17">
        <v>7.5</v>
      </c>
      <c r="AA52" s="1">
        <v>5</v>
      </c>
      <c r="AB52" s="8">
        <f t="shared" si="2"/>
        <v>38.5</v>
      </c>
      <c r="AC52" s="39">
        <f t="shared" si="3"/>
        <v>111.5</v>
      </c>
      <c r="AD52" t="s">
        <v>130</v>
      </c>
      <c r="AE52">
        <v>791</v>
      </c>
      <c r="AF52"/>
      <c r="AG52"/>
    </row>
    <row r="53" spans="1:33" ht="12.75">
      <c r="A53" s="43"/>
      <c r="B53" s="44"/>
      <c r="C53" t="s">
        <v>132</v>
      </c>
      <c r="D53" s="19" t="s">
        <v>133</v>
      </c>
      <c r="E53" s="17">
        <v>4</v>
      </c>
      <c r="F53" s="17">
        <v>4</v>
      </c>
      <c r="G53" s="17">
        <v>4.5</v>
      </c>
      <c r="H53" s="17">
        <v>5</v>
      </c>
      <c r="I53" s="17">
        <v>1</v>
      </c>
      <c r="J53" s="17">
        <v>3.5</v>
      </c>
      <c r="K53" s="17">
        <v>3</v>
      </c>
      <c r="L53" s="17">
        <f t="shared" si="0"/>
        <v>25</v>
      </c>
      <c r="M53" s="22">
        <v>6</v>
      </c>
      <c r="N53" s="22">
        <v>5</v>
      </c>
      <c r="O53" s="22">
        <v>6.5</v>
      </c>
      <c r="P53" s="22">
        <v>5</v>
      </c>
      <c r="Q53" s="22">
        <v>2</v>
      </c>
      <c r="R53" s="17">
        <v>3.5</v>
      </c>
      <c r="S53" s="22">
        <v>1</v>
      </c>
      <c r="T53" s="8">
        <f t="shared" si="1"/>
        <v>29</v>
      </c>
      <c r="U53" s="1">
        <v>6</v>
      </c>
      <c r="V53" s="1">
        <v>5</v>
      </c>
      <c r="W53" s="1">
        <v>5</v>
      </c>
      <c r="X53" s="1">
        <v>5</v>
      </c>
      <c r="Y53" s="1">
        <v>2</v>
      </c>
      <c r="Z53" s="17">
        <v>3.5</v>
      </c>
      <c r="AA53" s="1">
        <v>1</v>
      </c>
      <c r="AB53" s="8">
        <f t="shared" si="2"/>
        <v>27.5</v>
      </c>
      <c r="AC53" s="39">
        <f t="shared" si="3"/>
        <v>81.5</v>
      </c>
      <c r="AD53" t="s">
        <v>132</v>
      </c>
      <c r="AE53">
        <v>679</v>
      </c>
      <c r="AF53"/>
      <c r="AG53"/>
    </row>
    <row r="54" spans="1:33" ht="12.75">
      <c r="A54" s="43"/>
      <c r="B54" s="44"/>
      <c r="C54" t="s">
        <v>134</v>
      </c>
      <c r="D54" s="19" t="s">
        <v>135</v>
      </c>
      <c r="E54" s="17">
        <v>3.5</v>
      </c>
      <c r="F54" s="17">
        <v>6</v>
      </c>
      <c r="G54" s="17">
        <v>7</v>
      </c>
      <c r="H54" s="17">
        <v>4</v>
      </c>
      <c r="I54" s="17">
        <v>1</v>
      </c>
      <c r="J54" s="17">
        <v>7.5</v>
      </c>
      <c r="K54" s="17">
        <v>2</v>
      </c>
      <c r="L54" s="17">
        <f t="shared" si="0"/>
        <v>31</v>
      </c>
      <c r="M54" s="22">
        <v>5</v>
      </c>
      <c r="N54" s="22">
        <v>5</v>
      </c>
      <c r="O54" s="22">
        <v>6</v>
      </c>
      <c r="P54" s="22">
        <v>3</v>
      </c>
      <c r="Q54" s="22">
        <v>4</v>
      </c>
      <c r="R54" s="17">
        <v>7.5</v>
      </c>
      <c r="S54" s="22">
        <v>3</v>
      </c>
      <c r="T54" s="8">
        <f t="shared" si="1"/>
        <v>33.5</v>
      </c>
      <c r="U54" s="1">
        <v>5</v>
      </c>
      <c r="V54" s="1">
        <v>5</v>
      </c>
      <c r="W54" s="1">
        <v>6</v>
      </c>
      <c r="X54" s="1">
        <v>5</v>
      </c>
      <c r="Y54" s="1">
        <v>3</v>
      </c>
      <c r="Z54" s="17">
        <v>7.5</v>
      </c>
      <c r="AA54" s="1">
        <v>3</v>
      </c>
      <c r="AB54" s="8">
        <f t="shared" si="2"/>
        <v>34.5</v>
      </c>
      <c r="AC54" s="39">
        <f t="shared" si="3"/>
        <v>99</v>
      </c>
      <c r="AD54" t="s">
        <v>134</v>
      </c>
      <c r="AE54">
        <v>252</v>
      </c>
      <c r="AF54"/>
      <c r="AG54"/>
    </row>
    <row r="55" spans="1:33" ht="12.75">
      <c r="A55" s="43"/>
      <c r="B55" s="44"/>
      <c r="C55" t="s">
        <v>136</v>
      </c>
      <c r="D55" s="19" t="s">
        <v>137</v>
      </c>
      <c r="E55" s="17">
        <v>8</v>
      </c>
      <c r="F55" s="17">
        <v>6</v>
      </c>
      <c r="G55" s="17">
        <v>7</v>
      </c>
      <c r="H55" s="17">
        <v>7</v>
      </c>
      <c r="I55" s="17">
        <v>6</v>
      </c>
      <c r="J55" s="17">
        <v>5.5</v>
      </c>
      <c r="K55" s="17">
        <v>7</v>
      </c>
      <c r="L55" s="17">
        <f t="shared" si="0"/>
        <v>46.5</v>
      </c>
      <c r="M55" s="22">
        <v>4</v>
      </c>
      <c r="N55" s="22">
        <v>5</v>
      </c>
      <c r="O55" s="22">
        <v>8.5</v>
      </c>
      <c r="P55" s="22">
        <v>6</v>
      </c>
      <c r="Q55" s="22">
        <v>3</v>
      </c>
      <c r="R55" s="17">
        <v>5.5</v>
      </c>
      <c r="S55" s="22">
        <v>2</v>
      </c>
      <c r="T55" s="8">
        <f t="shared" si="1"/>
        <v>34</v>
      </c>
      <c r="U55" s="1">
        <v>5</v>
      </c>
      <c r="V55" s="1">
        <v>5</v>
      </c>
      <c r="W55" s="1">
        <v>8</v>
      </c>
      <c r="X55" s="1">
        <v>6</v>
      </c>
      <c r="Y55" s="1">
        <v>5</v>
      </c>
      <c r="Z55" s="17">
        <v>5.5</v>
      </c>
      <c r="AA55" s="1">
        <v>5</v>
      </c>
      <c r="AB55" s="8">
        <f t="shared" si="2"/>
        <v>39.5</v>
      </c>
      <c r="AC55" s="39">
        <f t="shared" si="3"/>
        <v>120</v>
      </c>
      <c r="AD55" t="s">
        <v>136</v>
      </c>
      <c r="AE55">
        <v>2402</v>
      </c>
      <c r="AF55"/>
      <c r="AG55"/>
    </row>
    <row r="56" spans="1:33" ht="12.75">
      <c r="A56" s="43"/>
      <c r="B56" s="44"/>
      <c r="C56" t="s">
        <v>138</v>
      </c>
      <c r="D56" s="19" t="s">
        <v>139</v>
      </c>
      <c r="E56" s="17">
        <v>8</v>
      </c>
      <c r="F56" s="17">
        <v>5</v>
      </c>
      <c r="G56" s="17">
        <v>7</v>
      </c>
      <c r="H56" s="17">
        <v>6</v>
      </c>
      <c r="I56" s="17">
        <v>1</v>
      </c>
      <c r="J56" s="17">
        <v>6.5</v>
      </c>
      <c r="K56" s="17">
        <v>5</v>
      </c>
      <c r="L56" s="17">
        <f t="shared" si="0"/>
        <v>38.5</v>
      </c>
      <c r="M56" s="22">
        <v>8</v>
      </c>
      <c r="N56" s="22">
        <v>5</v>
      </c>
      <c r="O56" s="22">
        <v>6.5</v>
      </c>
      <c r="P56" s="22">
        <v>6</v>
      </c>
      <c r="Q56" s="22">
        <v>3</v>
      </c>
      <c r="R56" s="17">
        <v>6.5</v>
      </c>
      <c r="S56" s="22">
        <v>5</v>
      </c>
      <c r="T56" s="8">
        <f t="shared" si="1"/>
        <v>40</v>
      </c>
      <c r="U56" s="1">
        <v>7</v>
      </c>
      <c r="V56" s="1">
        <v>5</v>
      </c>
      <c r="W56" s="1">
        <v>6</v>
      </c>
      <c r="X56" s="1">
        <v>6</v>
      </c>
      <c r="Y56" s="1">
        <v>2</v>
      </c>
      <c r="Z56" s="17">
        <v>6.5</v>
      </c>
      <c r="AA56" s="1">
        <v>8</v>
      </c>
      <c r="AB56" s="8">
        <f t="shared" si="2"/>
        <v>40.5</v>
      </c>
      <c r="AC56" s="39">
        <f t="shared" si="3"/>
        <v>119</v>
      </c>
      <c r="AD56" t="s">
        <v>138</v>
      </c>
      <c r="AE56">
        <v>665</v>
      </c>
      <c r="AF56"/>
      <c r="AG56"/>
    </row>
    <row r="57" spans="1:33" ht="12.75">
      <c r="A57" s="43"/>
      <c r="B57" s="44"/>
      <c r="C57" t="s">
        <v>43</v>
      </c>
      <c r="D57" s="19" t="s">
        <v>140</v>
      </c>
      <c r="E57" s="18">
        <v>4</v>
      </c>
      <c r="F57" s="18">
        <v>5</v>
      </c>
      <c r="G57" s="18">
        <v>6</v>
      </c>
      <c r="H57" s="18">
        <v>6</v>
      </c>
      <c r="I57" s="18">
        <v>3</v>
      </c>
      <c r="J57" s="17">
        <v>6.5</v>
      </c>
      <c r="K57" s="18">
        <v>4</v>
      </c>
      <c r="L57" s="18">
        <f t="shared" si="0"/>
        <v>34.5</v>
      </c>
      <c r="M57" s="22">
        <v>7</v>
      </c>
      <c r="N57" s="22">
        <v>3</v>
      </c>
      <c r="O57" s="22">
        <v>5.5</v>
      </c>
      <c r="P57" s="22">
        <v>7</v>
      </c>
      <c r="Q57" s="22">
        <v>2</v>
      </c>
      <c r="R57" s="17">
        <v>6.5</v>
      </c>
      <c r="S57" s="22">
        <v>4</v>
      </c>
      <c r="T57" s="8">
        <f t="shared" si="1"/>
        <v>35</v>
      </c>
      <c r="U57" s="1">
        <v>7</v>
      </c>
      <c r="V57" s="1">
        <v>5</v>
      </c>
      <c r="W57" s="1">
        <v>5</v>
      </c>
      <c r="X57" s="1">
        <v>7</v>
      </c>
      <c r="Y57" s="1">
        <v>2</v>
      </c>
      <c r="Z57" s="17">
        <v>6.5</v>
      </c>
      <c r="AA57" s="1">
        <v>5</v>
      </c>
      <c r="AB57" s="8">
        <f t="shared" si="2"/>
        <v>37.5</v>
      </c>
      <c r="AC57" s="39">
        <f t="shared" si="3"/>
        <v>107</v>
      </c>
      <c r="AD57" t="s">
        <v>43</v>
      </c>
      <c r="AE57">
        <v>3111</v>
      </c>
      <c r="AF57"/>
      <c r="AG57"/>
    </row>
    <row r="58" spans="1:33" ht="12.75">
      <c r="A58" s="43"/>
      <c r="B58" s="44"/>
      <c r="C58" t="s">
        <v>38</v>
      </c>
      <c r="D58" s="19" t="s">
        <v>141</v>
      </c>
      <c r="E58" s="18">
        <v>3</v>
      </c>
      <c r="F58" s="18">
        <v>5</v>
      </c>
      <c r="G58" s="18">
        <v>6.5</v>
      </c>
      <c r="H58" s="18">
        <v>5</v>
      </c>
      <c r="I58" s="18">
        <v>3</v>
      </c>
      <c r="J58" s="17">
        <v>5.5</v>
      </c>
      <c r="K58" s="18">
        <v>4</v>
      </c>
      <c r="L58" s="18">
        <f t="shared" si="0"/>
        <v>32</v>
      </c>
      <c r="M58" s="22">
        <v>6</v>
      </c>
      <c r="N58" s="22">
        <v>5</v>
      </c>
      <c r="O58" s="22">
        <v>8</v>
      </c>
      <c r="P58" s="22">
        <v>4</v>
      </c>
      <c r="Q58" s="22">
        <v>2</v>
      </c>
      <c r="R58" s="17">
        <v>5.5</v>
      </c>
      <c r="S58" s="22">
        <v>2</v>
      </c>
      <c r="T58" s="8">
        <f t="shared" si="1"/>
        <v>32.5</v>
      </c>
      <c r="U58" s="1">
        <v>6</v>
      </c>
      <c r="V58" s="1">
        <v>5</v>
      </c>
      <c r="W58" s="1">
        <v>7</v>
      </c>
      <c r="X58" s="1">
        <v>4</v>
      </c>
      <c r="Y58" s="1">
        <v>2</v>
      </c>
      <c r="Z58" s="17">
        <v>5.5</v>
      </c>
      <c r="AA58" s="1">
        <v>3</v>
      </c>
      <c r="AB58" s="8">
        <f t="shared" si="2"/>
        <v>32.5</v>
      </c>
      <c r="AC58" s="39">
        <f t="shared" si="3"/>
        <v>97</v>
      </c>
      <c r="AD58" t="s">
        <v>38</v>
      </c>
      <c r="AE58">
        <v>2684</v>
      </c>
      <c r="AF58"/>
      <c r="AG58"/>
    </row>
    <row r="59" spans="1:33" ht="12.75">
      <c r="A59" s="43"/>
      <c r="B59" s="44"/>
      <c r="C59" t="s">
        <v>142</v>
      </c>
      <c r="D59" s="19" t="s">
        <v>143</v>
      </c>
      <c r="E59" s="18">
        <v>5</v>
      </c>
      <c r="F59" s="18">
        <v>5</v>
      </c>
      <c r="G59" s="18">
        <v>6</v>
      </c>
      <c r="H59" s="18">
        <v>7</v>
      </c>
      <c r="I59" s="18">
        <v>5</v>
      </c>
      <c r="J59" s="17">
        <v>6</v>
      </c>
      <c r="K59" s="18">
        <v>5</v>
      </c>
      <c r="L59" s="18">
        <f t="shared" si="0"/>
        <v>39</v>
      </c>
      <c r="M59" s="22">
        <v>7</v>
      </c>
      <c r="N59" s="22">
        <v>5</v>
      </c>
      <c r="O59" s="22">
        <v>5.5</v>
      </c>
      <c r="P59" s="22">
        <v>8</v>
      </c>
      <c r="Q59" s="22">
        <v>5</v>
      </c>
      <c r="R59" s="17">
        <v>6</v>
      </c>
      <c r="S59" s="22">
        <v>3</v>
      </c>
      <c r="T59" s="8">
        <f t="shared" si="1"/>
        <v>39.5</v>
      </c>
      <c r="U59" s="1">
        <v>7</v>
      </c>
      <c r="V59" s="1">
        <v>5</v>
      </c>
      <c r="W59" s="1">
        <v>6</v>
      </c>
      <c r="X59" s="1">
        <v>8</v>
      </c>
      <c r="Y59" s="1">
        <v>3</v>
      </c>
      <c r="Z59" s="17">
        <v>6</v>
      </c>
      <c r="AA59" s="1">
        <v>5</v>
      </c>
      <c r="AB59" s="8">
        <f t="shared" si="2"/>
        <v>40</v>
      </c>
      <c r="AC59" s="39">
        <f t="shared" si="3"/>
        <v>118.5</v>
      </c>
      <c r="AD59" t="s">
        <v>142</v>
      </c>
      <c r="AE59">
        <v>1473</v>
      </c>
      <c r="AF59"/>
      <c r="AG59"/>
    </row>
    <row r="60" spans="1:33" ht="12.75">
      <c r="A60" s="43"/>
      <c r="B60" s="44"/>
      <c r="C60" t="s">
        <v>144</v>
      </c>
      <c r="D60" s="19" t="s">
        <v>145</v>
      </c>
      <c r="E60" s="18">
        <v>7</v>
      </c>
      <c r="F60" s="18">
        <v>6</v>
      </c>
      <c r="G60" s="18">
        <v>5</v>
      </c>
      <c r="H60" s="18">
        <v>5</v>
      </c>
      <c r="I60" s="18">
        <v>6</v>
      </c>
      <c r="J60" s="17">
        <v>6.5</v>
      </c>
      <c r="K60" s="18">
        <v>7</v>
      </c>
      <c r="L60" s="18">
        <f t="shared" si="0"/>
        <v>42.5</v>
      </c>
      <c r="M60" s="22">
        <v>9</v>
      </c>
      <c r="N60" s="22">
        <v>5</v>
      </c>
      <c r="O60" s="22">
        <v>9</v>
      </c>
      <c r="P60" s="22">
        <v>6</v>
      </c>
      <c r="Q60" s="22">
        <v>7</v>
      </c>
      <c r="R60" s="17">
        <v>6.5</v>
      </c>
      <c r="S60" s="22">
        <v>10</v>
      </c>
      <c r="T60" s="8">
        <f t="shared" si="1"/>
        <v>52.5</v>
      </c>
      <c r="U60" s="1">
        <v>8</v>
      </c>
      <c r="V60" s="1">
        <v>5.5</v>
      </c>
      <c r="W60" s="1">
        <v>7</v>
      </c>
      <c r="X60" s="1">
        <v>5.5</v>
      </c>
      <c r="Y60" s="1">
        <v>6.5</v>
      </c>
      <c r="Z60" s="17">
        <v>6.5</v>
      </c>
      <c r="AA60" s="1">
        <v>8.5</v>
      </c>
      <c r="AB60" s="8">
        <f t="shared" si="2"/>
        <v>47.5</v>
      </c>
      <c r="AC60" s="39">
        <f t="shared" si="3"/>
        <v>142.5</v>
      </c>
      <c r="AD60" t="s">
        <v>144</v>
      </c>
      <c r="AE60">
        <v>95477</v>
      </c>
      <c r="AF60"/>
      <c r="AG60"/>
    </row>
    <row r="61" spans="1:33" ht="12.75">
      <c r="A61" s="43"/>
      <c r="B61" s="46"/>
      <c r="C61" t="s">
        <v>146</v>
      </c>
      <c r="D61" s="19" t="s">
        <v>147</v>
      </c>
      <c r="E61" s="18">
        <v>6</v>
      </c>
      <c r="F61" s="18">
        <v>5</v>
      </c>
      <c r="G61" s="18">
        <v>7</v>
      </c>
      <c r="H61" s="18">
        <v>6</v>
      </c>
      <c r="I61" s="18">
        <v>3</v>
      </c>
      <c r="J61" s="17">
        <v>4</v>
      </c>
      <c r="K61" s="18">
        <v>6</v>
      </c>
      <c r="L61" s="18">
        <f t="shared" si="0"/>
        <v>37</v>
      </c>
      <c r="M61" s="26">
        <v>9</v>
      </c>
      <c r="N61" s="26">
        <v>5</v>
      </c>
      <c r="O61" s="26">
        <v>8.5</v>
      </c>
      <c r="P61" s="26">
        <v>8</v>
      </c>
      <c r="Q61" s="26">
        <v>5</v>
      </c>
      <c r="R61" s="17">
        <v>4</v>
      </c>
      <c r="S61" s="26">
        <v>7</v>
      </c>
      <c r="T61" s="8">
        <f t="shared" si="1"/>
        <v>46.5</v>
      </c>
      <c r="U61" s="1">
        <v>9</v>
      </c>
      <c r="V61" s="1">
        <v>5</v>
      </c>
      <c r="W61" s="1">
        <v>8</v>
      </c>
      <c r="X61" s="1">
        <v>10</v>
      </c>
      <c r="Y61" s="1">
        <v>4</v>
      </c>
      <c r="Z61" s="17">
        <v>4</v>
      </c>
      <c r="AA61" s="1">
        <v>8</v>
      </c>
      <c r="AB61" s="8">
        <f t="shared" si="2"/>
        <v>48</v>
      </c>
      <c r="AC61" s="39">
        <f t="shared" si="3"/>
        <v>131.5</v>
      </c>
      <c r="AD61" t="s">
        <v>146</v>
      </c>
      <c r="AE61">
        <v>94493</v>
      </c>
      <c r="AF61"/>
      <c r="AG61"/>
    </row>
    <row r="62" spans="1:33" ht="12.75">
      <c r="A62" s="43"/>
      <c r="B62" s="46"/>
      <c r="C62" t="s">
        <v>148</v>
      </c>
      <c r="D62" s="19" t="s">
        <v>149</v>
      </c>
      <c r="E62" s="17">
        <v>7</v>
      </c>
      <c r="F62" s="17">
        <v>6</v>
      </c>
      <c r="G62" s="17">
        <v>7</v>
      </c>
      <c r="H62" s="17">
        <v>6</v>
      </c>
      <c r="I62" s="17">
        <v>4</v>
      </c>
      <c r="J62" s="17">
        <v>7</v>
      </c>
      <c r="K62" s="17">
        <v>7</v>
      </c>
      <c r="L62" s="17">
        <f t="shared" si="0"/>
        <v>44</v>
      </c>
      <c r="M62" s="26">
        <v>8</v>
      </c>
      <c r="N62" s="26">
        <v>6</v>
      </c>
      <c r="O62" s="26">
        <v>10</v>
      </c>
      <c r="P62" s="26">
        <v>6</v>
      </c>
      <c r="Q62" s="26">
        <v>3</v>
      </c>
      <c r="R62" s="17">
        <v>7</v>
      </c>
      <c r="S62" s="26">
        <v>2</v>
      </c>
      <c r="T62" s="8">
        <f t="shared" si="1"/>
        <v>42</v>
      </c>
      <c r="U62" s="1">
        <v>7</v>
      </c>
      <c r="V62" s="1">
        <v>5</v>
      </c>
      <c r="W62" s="1">
        <v>9</v>
      </c>
      <c r="X62" s="1">
        <v>6</v>
      </c>
      <c r="Y62" s="1">
        <v>4</v>
      </c>
      <c r="Z62" s="17">
        <v>7</v>
      </c>
      <c r="AA62" s="1">
        <v>2</v>
      </c>
      <c r="AB62" s="8">
        <f t="shared" si="2"/>
        <v>40</v>
      </c>
      <c r="AC62" s="39">
        <f t="shared" si="3"/>
        <v>126</v>
      </c>
      <c r="AD62" t="s">
        <v>148</v>
      </c>
      <c r="AE62">
        <v>4159</v>
      </c>
      <c r="AF62"/>
      <c r="AG62"/>
    </row>
    <row r="63" spans="12:29" ht="12.75">
      <c r="L63" s="8"/>
      <c r="M63" s="8"/>
      <c r="N63" s="8"/>
      <c r="O63" s="8"/>
      <c r="P63" s="8"/>
      <c r="Q63" s="8"/>
      <c r="R63" s="8"/>
      <c r="AB63" s="8"/>
      <c r="AC63" s="39"/>
    </row>
    <row r="64" spans="12:29" ht="12.75">
      <c r="L64" s="9"/>
      <c r="M64" s="9"/>
      <c r="N64" s="9"/>
      <c r="O64" s="9"/>
      <c r="P64" s="9"/>
      <c r="Q64" s="8"/>
      <c r="R64" s="8"/>
      <c r="AC64" s="39"/>
    </row>
    <row r="65" spans="12:29" ht="12.75">
      <c r="L65" s="10"/>
      <c r="M65" s="10"/>
      <c r="N65" s="10"/>
      <c r="O65" s="10"/>
      <c r="P65" s="10"/>
      <c r="Q65" s="7"/>
      <c r="R65" s="7"/>
      <c r="S65" s="5"/>
      <c r="AC65" s="39"/>
    </row>
    <row r="66" spans="12:29" ht="12.75">
      <c r="L66" s="11"/>
      <c r="M66" s="11"/>
      <c r="N66" s="11"/>
      <c r="O66" s="11"/>
      <c r="P66" s="11"/>
      <c r="R66" s="4"/>
      <c r="AC66" s="39"/>
    </row>
    <row r="67" ht="12.75">
      <c r="AC67" s="39"/>
    </row>
    <row r="68" ht="12.75">
      <c r="AC68" s="39"/>
    </row>
    <row r="69" ht="12.75">
      <c r="AC69" s="39"/>
    </row>
    <row r="70" ht="12.75">
      <c r="AC70" s="39"/>
    </row>
    <row r="71" ht="12.75">
      <c r="AC71" s="39"/>
    </row>
    <row r="72" ht="12.75">
      <c r="AC72" s="39"/>
    </row>
    <row r="73" ht="12.75">
      <c r="AC73" s="39"/>
    </row>
    <row r="74" ht="12.75">
      <c r="AC74" s="39"/>
    </row>
    <row r="75" ht="12.75">
      <c r="AC75" s="39"/>
    </row>
    <row r="76" ht="12.75">
      <c r="AC76" s="39"/>
    </row>
    <row r="77" ht="12.75">
      <c r="AC77" s="39"/>
    </row>
    <row r="78" ht="12.75">
      <c r="AC78" s="39"/>
    </row>
    <row r="79" ht="12.75">
      <c r="AC79" s="39"/>
    </row>
    <row r="80" ht="12.75">
      <c r="AC80" s="39"/>
    </row>
    <row r="81" ht="12.75">
      <c r="AC81" s="39"/>
    </row>
    <row r="82" ht="12.75">
      <c r="AC82" s="39"/>
    </row>
    <row r="83" ht="12.75">
      <c r="AC83" s="39"/>
    </row>
    <row r="84" ht="12.75">
      <c r="AC84" s="39"/>
    </row>
    <row r="85" ht="12.75">
      <c r="AC85" s="39"/>
    </row>
    <row r="86" ht="12.75">
      <c r="AC86" s="39"/>
    </row>
    <row r="87" ht="12.75">
      <c r="AC87" s="39"/>
    </row>
    <row r="88" ht="12.75">
      <c r="AC88" s="39"/>
    </row>
    <row r="89" ht="12.75">
      <c r="AC89" s="39"/>
    </row>
    <row r="90" ht="12.75">
      <c r="AC90" s="39"/>
    </row>
    <row r="91" ht="12.75">
      <c r="AC91" s="39"/>
    </row>
    <row r="92" ht="12.75">
      <c r="AC92" s="39"/>
    </row>
    <row r="93" ht="12.75">
      <c r="AC93" s="39"/>
    </row>
    <row r="94" ht="12.75">
      <c r="AC94" s="39"/>
    </row>
    <row r="95" ht="12.75">
      <c r="AC95" s="39"/>
    </row>
    <row r="96" ht="12.75">
      <c r="AC96" s="39"/>
    </row>
    <row r="97" ht="12.75">
      <c r="AC97" s="39"/>
    </row>
    <row r="98" ht="12.75">
      <c r="AC98" s="39"/>
    </row>
    <row r="99" ht="12.75">
      <c r="AC99" s="39"/>
    </row>
    <row r="100" ht="12.75">
      <c r="AC100" s="39"/>
    </row>
    <row r="101" ht="12.75">
      <c r="AC101" s="39"/>
    </row>
    <row r="102" ht="12.75">
      <c r="AC102" s="39"/>
    </row>
    <row r="103" ht="12.75">
      <c r="AC103" s="39"/>
    </row>
    <row r="104" ht="12.75">
      <c r="AC104" s="39"/>
    </row>
    <row r="105" ht="12.75">
      <c r="AC105" s="39"/>
    </row>
    <row r="106" ht="12.75">
      <c r="AC106" s="39"/>
    </row>
    <row r="107" ht="12.75">
      <c r="AC107" s="39"/>
    </row>
    <row r="108" ht="12.75">
      <c r="AC108" s="39"/>
    </row>
    <row r="109" ht="12.75">
      <c r="AC109" s="39"/>
    </row>
    <row r="110" ht="12.75">
      <c r="AC110" s="39"/>
    </row>
    <row r="111" ht="12.75">
      <c r="AC111" s="39"/>
    </row>
    <row r="112" ht="12.75">
      <c r="AC112" s="39"/>
    </row>
    <row r="113" ht="12.75">
      <c r="AC113" s="39"/>
    </row>
    <row r="114" ht="12.75">
      <c r="AC114" s="39"/>
    </row>
    <row r="115" ht="12.75">
      <c r="AC115" s="39"/>
    </row>
    <row r="116" ht="12.75">
      <c r="AC116" s="39"/>
    </row>
    <row r="117" ht="12.75">
      <c r="AC117" s="39"/>
    </row>
    <row r="118" ht="12.75">
      <c r="AC118" s="39"/>
    </row>
    <row r="119" ht="12.75">
      <c r="AC119" s="39"/>
    </row>
    <row r="120" ht="12.75">
      <c r="AC120" s="39"/>
    </row>
    <row r="121" ht="12.75">
      <c r="AC121" s="39"/>
    </row>
    <row r="122" ht="12.75">
      <c r="AC122" s="39"/>
    </row>
    <row r="123" ht="12.75">
      <c r="AC123" s="39"/>
    </row>
    <row r="124" ht="12.75">
      <c r="AC124" s="39"/>
    </row>
    <row r="125" ht="12.75">
      <c r="AC125" s="39"/>
    </row>
    <row r="126" ht="12.75">
      <c r="AC126" s="39"/>
    </row>
    <row r="127" ht="12.75">
      <c r="AC127" s="39"/>
    </row>
    <row r="128" ht="12.75">
      <c r="AC128" s="39"/>
    </row>
    <row r="129" ht="12.75">
      <c r="AC129" s="39"/>
    </row>
    <row r="130" ht="12.75">
      <c r="AC130" s="39"/>
    </row>
    <row r="131" ht="12.75">
      <c r="AC131" s="39"/>
    </row>
    <row r="132" ht="12.75">
      <c r="AC132" s="39"/>
    </row>
    <row r="133" ht="12.75">
      <c r="AC133" s="39"/>
    </row>
    <row r="134" ht="12.75">
      <c r="AC134" s="39"/>
    </row>
    <row r="135" ht="12.75">
      <c r="AC135" s="39"/>
    </row>
    <row r="136" ht="12.75">
      <c r="AC136" s="39"/>
    </row>
    <row r="137" ht="12.75">
      <c r="AC137" s="39"/>
    </row>
    <row r="138" ht="12.75">
      <c r="AC138" s="39"/>
    </row>
    <row r="139" ht="12.75">
      <c r="AC139" s="39"/>
    </row>
    <row r="140" ht="12.75">
      <c r="AC140" s="39"/>
    </row>
    <row r="141" ht="12.75">
      <c r="AC141" s="39"/>
    </row>
    <row r="142" ht="12.75">
      <c r="AC142" s="39"/>
    </row>
    <row r="143" ht="12.75">
      <c r="AC143" s="39"/>
    </row>
    <row r="144" ht="12.75">
      <c r="AC144" s="39"/>
    </row>
    <row r="145" ht="12.75">
      <c r="AC145" s="39"/>
    </row>
    <row r="146" ht="12.75">
      <c r="AC146" s="39"/>
    </row>
    <row r="147" ht="12.75">
      <c r="AC147" s="39"/>
    </row>
    <row r="148" ht="12.75">
      <c r="AC148" s="39"/>
    </row>
    <row r="149" ht="12.75">
      <c r="AC149" s="39"/>
    </row>
    <row r="150" ht="12.75">
      <c r="AC150" s="39"/>
    </row>
    <row r="151" ht="12.75">
      <c r="AC151" s="39"/>
    </row>
    <row r="152" ht="12.75">
      <c r="AC152" s="39"/>
    </row>
    <row r="153" ht="12.75">
      <c r="AC153" s="39"/>
    </row>
    <row r="154" ht="12.75">
      <c r="AC154" s="39"/>
    </row>
    <row r="155" ht="12.75">
      <c r="AC155" s="39"/>
    </row>
    <row r="156" ht="12.75">
      <c r="AC156" s="39"/>
    </row>
    <row r="157" ht="12.75">
      <c r="AC157" s="39"/>
    </row>
    <row r="158" ht="12.75">
      <c r="AC158" s="39"/>
    </row>
    <row r="159" ht="12.75">
      <c r="AC159" s="39"/>
    </row>
    <row r="160" ht="12.75">
      <c r="AC160" s="39"/>
    </row>
    <row r="161" ht="12.75">
      <c r="AC161" s="39"/>
    </row>
    <row r="162" ht="12.75">
      <c r="AC162" s="39"/>
    </row>
    <row r="163" ht="12.75">
      <c r="AC163" s="39"/>
    </row>
    <row r="164" ht="12.75">
      <c r="AC164" s="39"/>
    </row>
    <row r="165" ht="12.75">
      <c r="AC165" s="39"/>
    </row>
    <row r="166" ht="12.75">
      <c r="AC166" s="39"/>
    </row>
    <row r="167" ht="12.75">
      <c r="AC167" s="39"/>
    </row>
    <row r="168" ht="12.75">
      <c r="AC168" s="39"/>
    </row>
    <row r="169" ht="12.75">
      <c r="AC169" s="39"/>
    </row>
    <row r="170" ht="12.75">
      <c r="AC170" s="39"/>
    </row>
    <row r="171" ht="12.75">
      <c r="AC171" s="39"/>
    </row>
    <row r="172" ht="12.75">
      <c r="AC172" s="39"/>
    </row>
    <row r="173" ht="12.75">
      <c r="AC173" s="39"/>
    </row>
    <row r="174" ht="12.75">
      <c r="AC174" s="39"/>
    </row>
    <row r="175" ht="12.75">
      <c r="AC175" s="39"/>
    </row>
    <row r="176" ht="12.75">
      <c r="AC176" s="39"/>
    </row>
    <row r="177" ht="12.75">
      <c r="AC177" s="39"/>
    </row>
    <row r="178" ht="12.75">
      <c r="AC178" s="39"/>
    </row>
    <row r="179" ht="12.75">
      <c r="AC179" s="39"/>
    </row>
    <row r="180" ht="12.75">
      <c r="AC180" s="39"/>
    </row>
    <row r="181" ht="12.75">
      <c r="AC181" s="39"/>
    </row>
    <row r="182" ht="12.75">
      <c r="AC182" s="39"/>
    </row>
    <row r="183" ht="12.75">
      <c r="AC183" s="39"/>
    </row>
    <row r="184" ht="12.75">
      <c r="AC184" s="39"/>
    </row>
    <row r="185" ht="12.75">
      <c r="AC185" s="39"/>
    </row>
    <row r="186" ht="12.75">
      <c r="AC186" s="39"/>
    </row>
    <row r="187" ht="12.75">
      <c r="AC187" s="39"/>
    </row>
    <row r="188" ht="12.75">
      <c r="AC188" s="39"/>
    </row>
    <row r="189" ht="12.75">
      <c r="AC189" s="39"/>
    </row>
    <row r="190" ht="12.75">
      <c r="AC190" s="39"/>
    </row>
    <row r="191" ht="12.75">
      <c r="AC191" s="39"/>
    </row>
    <row r="192" ht="12.75">
      <c r="AC192" s="39"/>
    </row>
    <row r="193" ht="12.75">
      <c r="AC193" s="39"/>
    </row>
    <row r="194" ht="12.75">
      <c r="AC194" s="39"/>
    </row>
    <row r="195" ht="12.75">
      <c r="AC195" s="39"/>
    </row>
    <row r="196" ht="12.75">
      <c r="AC196" s="39"/>
    </row>
    <row r="197" ht="12.75">
      <c r="AC197" s="39"/>
    </row>
    <row r="198" ht="12.75">
      <c r="AC198" s="39"/>
    </row>
    <row r="199" ht="12.75">
      <c r="AC199" s="39"/>
    </row>
    <row r="200" ht="12.75">
      <c r="AC200" s="39"/>
    </row>
    <row r="201" ht="12.75">
      <c r="AC201" s="39"/>
    </row>
    <row r="202" ht="12.75">
      <c r="AC202" s="39"/>
    </row>
    <row r="203" ht="12.75">
      <c r="AC203" s="39"/>
    </row>
    <row r="204" ht="12.75">
      <c r="AC204" s="39"/>
    </row>
    <row r="205" ht="12.75">
      <c r="AC205" s="39"/>
    </row>
    <row r="206" ht="12.75">
      <c r="AC206" s="39"/>
    </row>
    <row r="207" ht="12.75">
      <c r="AC207" s="39"/>
    </row>
    <row r="208" ht="12.75">
      <c r="AC208" s="39"/>
    </row>
    <row r="209" ht="12.75">
      <c r="AC209" s="39"/>
    </row>
    <row r="210" ht="12.75">
      <c r="AC210" s="39"/>
    </row>
    <row r="211" ht="12.75">
      <c r="AC211" s="39"/>
    </row>
    <row r="212" ht="12.75">
      <c r="AC212" s="39"/>
    </row>
    <row r="213" ht="12.75">
      <c r="AC213" s="39"/>
    </row>
    <row r="214" ht="12.75">
      <c r="AC214" s="39"/>
    </row>
    <row r="215" ht="12.75">
      <c r="AC215" s="39"/>
    </row>
    <row r="216" ht="12.75">
      <c r="AC216" s="39"/>
    </row>
    <row r="217" ht="12.75">
      <c r="AC217" s="39"/>
    </row>
    <row r="218" ht="12.75">
      <c r="AC218" s="39"/>
    </row>
    <row r="219" ht="12.75">
      <c r="AC219" s="39"/>
    </row>
    <row r="220" ht="12.75">
      <c r="AC220" s="39"/>
    </row>
    <row r="221" ht="12.75">
      <c r="AC221" s="39"/>
    </row>
    <row r="222" ht="12.75">
      <c r="AC222" s="39"/>
    </row>
    <row r="223" ht="12.75">
      <c r="AC223" s="39"/>
    </row>
    <row r="224" ht="12.75">
      <c r="AC224" s="39"/>
    </row>
    <row r="225" ht="12.75">
      <c r="AC225" s="39"/>
    </row>
    <row r="226" ht="12.75">
      <c r="AC226" s="39"/>
    </row>
    <row r="227" ht="12.75">
      <c r="AC227" s="39"/>
    </row>
    <row r="228" ht="12.75">
      <c r="AC228" s="39"/>
    </row>
    <row r="229" ht="12.75">
      <c r="AC229" s="39"/>
    </row>
    <row r="230" ht="12.75">
      <c r="AC230" s="39"/>
    </row>
    <row r="231" ht="12.75">
      <c r="AC231" s="39"/>
    </row>
    <row r="232" ht="12.75">
      <c r="AC232" s="39"/>
    </row>
    <row r="233" ht="12.75">
      <c r="AC233" s="39"/>
    </row>
    <row r="234" ht="12.75">
      <c r="AC234" s="39"/>
    </row>
    <row r="235" ht="12.75">
      <c r="AC235" s="39"/>
    </row>
    <row r="236" ht="12.75">
      <c r="AC236" s="39"/>
    </row>
    <row r="237" ht="12.75">
      <c r="AC237" s="39"/>
    </row>
    <row r="238" ht="12.75">
      <c r="AC238" s="39"/>
    </row>
    <row r="239" ht="12.75">
      <c r="AC239" s="39"/>
    </row>
    <row r="240" ht="12.75">
      <c r="AC240" s="39"/>
    </row>
    <row r="241" ht="12.75">
      <c r="AC241" s="39"/>
    </row>
    <row r="242" ht="12.75">
      <c r="AC242" s="39"/>
    </row>
    <row r="243" ht="12.75">
      <c r="AC243" s="39"/>
    </row>
    <row r="244" ht="12.75">
      <c r="AC244" s="39"/>
    </row>
    <row r="245" ht="12.75">
      <c r="AC245" s="39"/>
    </row>
    <row r="246" ht="12.75">
      <c r="AC246" s="39"/>
    </row>
    <row r="247" ht="12.75">
      <c r="AC247" s="39"/>
    </row>
    <row r="248" ht="12.75">
      <c r="AC248" s="39"/>
    </row>
    <row r="249" ht="12.75">
      <c r="AC249" s="39"/>
    </row>
    <row r="250" ht="12.75">
      <c r="AC250" s="39"/>
    </row>
    <row r="251" ht="12.75">
      <c r="AC251" s="39"/>
    </row>
    <row r="252" ht="12.75">
      <c r="AC252" s="39"/>
    </row>
    <row r="253" ht="12.75">
      <c r="AC253" s="39"/>
    </row>
    <row r="254" ht="12.75">
      <c r="AC254" s="39"/>
    </row>
    <row r="255" ht="12.75">
      <c r="AC255" s="39"/>
    </row>
    <row r="256" ht="12.75">
      <c r="AC256" s="39"/>
    </row>
    <row r="257" ht="12.75">
      <c r="AC257" s="39"/>
    </row>
    <row r="258" ht="12.75">
      <c r="AC258" s="39"/>
    </row>
    <row r="259" ht="12.75">
      <c r="AC259" s="39"/>
    </row>
    <row r="260" ht="12.75">
      <c r="AC260" s="39"/>
    </row>
    <row r="261" ht="12.75">
      <c r="AC261" s="39"/>
    </row>
    <row r="262" ht="12.75">
      <c r="AC262" s="39"/>
    </row>
    <row r="263" ht="12.75">
      <c r="AC263" s="39"/>
    </row>
    <row r="264" ht="12.75">
      <c r="AC264" s="39"/>
    </row>
    <row r="265" ht="12.75">
      <c r="AC265" s="39"/>
    </row>
    <row r="266" ht="12.75">
      <c r="AC266" s="39"/>
    </row>
    <row r="267" ht="12.75">
      <c r="AC267" s="39"/>
    </row>
    <row r="268" ht="12.75">
      <c r="AC268" s="39"/>
    </row>
    <row r="269" ht="12.75">
      <c r="AC269" s="39"/>
    </row>
    <row r="270" ht="12.75">
      <c r="AC270" s="39"/>
    </row>
    <row r="271" ht="12.75">
      <c r="AC271" s="39"/>
    </row>
  </sheetData>
  <sheetProtection/>
  <hyperlinks>
    <hyperlink ref="D3" r:id="rId1" display="http://www.knihzdar.cz/"/>
    <hyperlink ref="D4" r:id="rId2" display="http://www.kmol.cz"/>
    <hyperlink ref="D6" r:id="rId3" display="http://www.miku.webnode.cz"/>
    <hyperlink ref="D7" r:id="rId4" display="http://www.okpb.cz"/>
    <hyperlink ref="D10" r:id="rId5" display="http://www.mvk.cz"/>
    <hyperlink ref="D14" r:id="rId6" display="http://www.knihovna-cl.cz"/>
    <hyperlink ref="D16" r:id="rId7" display="http://www.mkdac.cz"/>
    <hyperlink ref="D17" r:id="rId8" display="http://www.knihovnadobris.cz"/>
    <hyperlink ref="D18" r:id="rId9" display="http://www.mk-roudnice.cz"/>
    <hyperlink ref="D19" r:id="rId10" display="http://www.mkmistek.cz"/>
    <hyperlink ref="D20" r:id="rId11" display="http://www.horice.org/knihovna"/>
    <hyperlink ref="D22" r:id="rId12" display="http://knihovna.chocen.net"/>
    <hyperlink ref="D23" r:id="rId13" display="http://www.knihovnajaromer.wbs.cz"/>
    <hyperlink ref="D24" r:id="rId14" display="http://www.knihovnajosefov.wbs.cz"/>
    <hyperlink ref="D26" r:id="rId15" display="http://www.knihovnaknl.cz"/>
    <hyperlink ref="D27" r:id="rId16" display="http://www.kdk.cz"/>
    <hyperlink ref="D29" r:id="rId17" display="http://www.knihovna-litvinov.cz"/>
    <hyperlink ref="D30" r:id="rId18" display="http://www.knihovna-luhacovice.cz"/>
    <hyperlink ref="D31" r:id="rId19" display="http://www.knihovnanovesedlo.cz"/>
    <hyperlink ref="D33" r:id="rId20" display="http://www.mksokolov.cz"/>
    <hyperlink ref="D41" r:id="rId21" display="http://www.knihovna-radotin.cz"/>
    <hyperlink ref="D42" r:id="rId22" display="http://www.knihovnaskomelno.ic.cz"/>
    <hyperlink ref="D43" r:id="rId23" display="http://www.knihovnatur.webk.cz"/>
    <hyperlink ref="D47" r:id="rId24" display="http://knihovnabenesovnc.estranky.cz"/>
    <hyperlink ref="D49" r:id="rId25" display="http://www.knihovnabranisovice.webk.cz"/>
    <hyperlink ref="D54" r:id="rId26" display="http://www.knihovna.obedovice.cz"/>
    <hyperlink ref="D56" r:id="rId27" display="http://www.oksudomerice.cz"/>
    <hyperlink ref="D57" r:id="rId28" display="http://www.knihovna.stepankovice.cz"/>
    <hyperlink ref="D62" r:id="rId29" display="http://www.knihovna.novarole.cz"/>
    <hyperlink ref="D2" r:id="rId30" display="http://knihovna.ricany.cz"/>
    <hyperlink ref="D5" r:id="rId31" display="http://www.kmo.cz"/>
    <hyperlink ref="D8" r:id="rId32" display="http://www.kfbz.cz"/>
    <hyperlink ref="D9" r:id="rId33" display="http://www.kkvysociny.cz"/>
    <hyperlink ref="D38" r:id="rId34" display="http://knihovna.zacler.cz/"/>
    <hyperlink ref="D11" r:id="rId35" display="http://www.knihovna.dolnibousov.cz"/>
    <hyperlink ref="D12" r:id="rId36" display="http://www.knihovna-benesov.cz"/>
    <hyperlink ref="D13" r:id="rId37" display="http://www.knihovnaberoun.cz"/>
    <hyperlink ref="D21" r:id="rId38" display="http://ccv.volny-cas.cz"/>
    <hyperlink ref="D25" r:id="rId39" display="http://www.knihovna-jevicko.cz/"/>
    <hyperlink ref="D15" r:id="rId40" display="http://knihovna.ceska-trebova.cz"/>
    <hyperlink ref="D28" r:id="rId41" display="http://www.knihovna-kh.cz/"/>
    <hyperlink ref="D32" r:id="rId42" display="http://www.rokycany.cz/knihovna.asp?p1=911"/>
    <hyperlink ref="D34" r:id="rId43" display="http://www.knihovna-uo.cz/"/>
    <hyperlink ref="D35" r:id="rId44" display="http://www.knihovnakralovice.cz/"/>
    <hyperlink ref="D36" r:id="rId45" display="http://knihovnavolary.wgz.cz/"/>
    <hyperlink ref="D37" r:id="rId46" display="http://www.knihovnazn.cz/"/>
    <hyperlink ref="D39" r:id="rId47" display="http://knihovna.bolatice.cz"/>
    <hyperlink ref="D40" r:id="rId48" display="http://www.knihovnaradim.wz.cz/"/>
    <hyperlink ref="D44" r:id="rId49" display="http://knihovnapecka.wz.cz/main.html"/>
    <hyperlink ref="D45" r:id="rId50" display="http://knihovnavedrovice.webk.cz/"/>
    <hyperlink ref="D46" r:id="rId51" display="http://www.svkos.cz"/>
    <hyperlink ref="D48" r:id="rId52" display="http://www.knihovna.bory.cz"/>
    <hyperlink ref="D50" r:id="rId53" display="http://www.dobrenice.webk.cz/"/>
    <hyperlink ref="D51" r:id="rId54" display="http://knihovna-dymokury.webnode.cz"/>
    <hyperlink ref="D52" r:id="rId55" display="http://knihovnachrustenice.ic.cz/"/>
    <hyperlink ref="D53" r:id="rId56" display="http://knihovnajindrichovice.wz.cz"/>
    <hyperlink ref="D55" r:id="rId57" display="http://knihovna-orechov.webnode.cz/"/>
    <hyperlink ref="D58" r:id="rId58" display="http://www.knihovna-vresina.estranky.cz"/>
    <hyperlink ref="D59" r:id="rId59" display="http://knihovna.zihle.cz"/>
    <hyperlink ref="D60" r:id="rId60" display="http://www.svkul.cz/"/>
    <hyperlink ref="D61" r:id="rId61" display="http://www.svkhk.cz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A1" sqref="A1:C62"/>
    </sheetView>
  </sheetViews>
  <sheetFormatPr defaultColWidth="9.00390625" defaultRowHeight="12.75"/>
  <cols>
    <col min="1" max="1" width="35.375" style="0" customWidth="1"/>
    <col min="2" max="2" width="19.00390625" style="0" customWidth="1"/>
  </cols>
  <sheetData>
    <row r="1" spans="1:3" ht="12.75">
      <c r="A1" s="2" t="s">
        <v>152</v>
      </c>
      <c r="B1" s="2" t="s">
        <v>153</v>
      </c>
      <c r="C1" s="2" t="s">
        <v>154</v>
      </c>
    </row>
    <row r="2" spans="1:3" ht="12.75">
      <c r="A2" s="40" t="s">
        <v>32</v>
      </c>
      <c r="B2" s="41" t="s">
        <v>155</v>
      </c>
      <c r="C2" s="42">
        <v>10</v>
      </c>
    </row>
    <row r="3" spans="1:3" ht="12.75">
      <c r="A3" s="43" t="s">
        <v>35</v>
      </c>
      <c r="B3" s="41" t="s">
        <v>156</v>
      </c>
      <c r="C3" s="44">
        <v>9.5</v>
      </c>
    </row>
    <row r="4" spans="1:3" ht="12.75">
      <c r="A4" s="43" t="s">
        <v>95</v>
      </c>
      <c r="B4" s="41" t="s">
        <v>157</v>
      </c>
      <c r="C4" s="44">
        <v>8.5</v>
      </c>
    </row>
    <row r="5" spans="1:3" ht="12.75">
      <c r="A5" s="43" t="s">
        <v>44</v>
      </c>
      <c r="B5" s="41" t="s">
        <v>158</v>
      </c>
      <c r="C5" s="44">
        <v>8</v>
      </c>
    </row>
    <row r="6" spans="1:3" ht="12.75">
      <c r="A6" s="43" t="s">
        <v>134</v>
      </c>
      <c r="B6" s="41" t="s">
        <v>159</v>
      </c>
      <c r="C6" s="44">
        <v>7.5</v>
      </c>
    </row>
    <row r="7" spans="1:3" ht="12.75">
      <c r="A7" s="43" t="s">
        <v>130</v>
      </c>
      <c r="B7" s="41" t="s">
        <v>160</v>
      </c>
      <c r="C7" s="44">
        <v>7.5</v>
      </c>
    </row>
    <row r="8" spans="1:3" ht="12.75">
      <c r="A8" s="43" t="s">
        <v>99</v>
      </c>
      <c r="B8" s="41" t="s">
        <v>161</v>
      </c>
      <c r="C8" s="44">
        <v>7.5</v>
      </c>
    </row>
    <row r="9" spans="1:3" ht="12.75">
      <c r="A9" s="43" t="s">
        <v>42</v>
      </c>
      <c r="B9" s="41" t="s">
        <v>162</v>
      </c>
      <c r="C9" s="44">
        <v>7.5</v>
      </c>
    </row>
    <row r="10" spans="1:3" ht="12.75">
      <c r="A10" s="43" t="s">
        <v>79</v>
      </c>
      <c r="B10" s="41" t="s">
        <v>80</v>
      </c>
      <c r="C10" s="44">
        <v>7.5</v>
      </c>
    </row>
    <row r="11" spans="1:3" ht="12.75">
      <c r="A11" s="43" t="s">
        <v>75</v>
      </c>
      <c r="B11" s="41" t="s">
        <v>163</v>
      </c>
      <c r="C11" s="44">
        <v>7.5</v>
      </c>
    </row>
    <row r="12" spans="1:3" ht="12.75">
      <c r="A12" s="43" t="s">
        <v>66</v>
      </c>
      <c r="B12" s="41" t="s">
        <v>67</v>
      </c>
      <c r="C12" s="44">
        <v>7.5</v>
      </c>
    </row>
    <row r="13" spans="1:3" ht="12.75">
      <c r="A13" s="43" t="s">
        <v>30</v>
      </c>
      <c r="B13" s="41" t="s">
        <v>27</v>
      </c>
      <c r="C13" s="44">
        <v>7.5</v>
      </c>
    </row>
    <row r="14" spans="1:3" ht="12.75">
      <c r="A14" s="43" t="s">
        <v>49</v>
      </c>
      <c r="B14" s="41" t="s">
        <v>164</v>
      </c>
      <c r="C14" s="44">
        <v>7.5</v>
      </c>
    </row>
    <row r="15" spans="1:3" ht="12.75">
      <c r="A15" s="43" t="s">
        <v>46</v>
      </c>
      <c r="B15" s="41" t="s">
        <v>47</v>
      </c>
      <c r="C15" s="44">
        <v>7.5</v>
      </c>
    </row>
    <row r="16" spans="1:3" ht="12.75">
      <c r="A16" s="43" t="s">
        <v>165</v>
      </c>
      <c r="B16" s="41" t="s">
        <v>166</v>
      </c>
      <c r="C16" s="44">
        <v>7</v>
      </c>
    </row>
    <row r="17" spans="1:3" ht="12.75">
      <c r="A17" s="43" t="s">
        <v>34</v>
      </c>
      <c r="B17" s="41" t="s">
        <v>167</v>
      </c>
      <c r="C17" s="44">
        <v>7</v>
      </c>
    </row>
    <row r="18" spans="1:3" ht="12.75">
      <c r="A18" s="43" t="s">
        <v>168</v>
      </c>
      <c r="B18" s="41" t="s">
        <v>169</v>
      </c>
      <c r="C18" s="44">
        <v>7</v>
      </c>
    </row>
    <row r="19" spans="1:3" ht="12.75">
      <c r="A19" s="43" t="s">
        <v>41</v>
      </c>
      <c r="B19" s="41" t="s">
        <v>170</v>
      </c>
      <c r="C19" s="44">
        <v>7</v>
      </c>
    </row>
    <row r="20" spans="1:3" ht="12.75">
      <c r="A20" s="43" t="s">
        <v>61</v>
      </c>
      <c r="B20" s="41" t="s">
        <v>171</v>
      </c>
      <c r="C20" s="44">
        <v>7</v>
      </c>
    </row>
    <row r="21" spans="1:3" ht="12.75">
      <c r="A21" s="43" t="s">
        <v>172</v>
      </c>
      <c r="B21" s="41" t="s">
        <v>173</v>
      </c>
      <c r="C21" s="44">
        <v>7</v>
      </c>
    </row>
    <row r="22" spans="1:3" ht="12.75">
      <c r="A22" s="43" t="s">
        <v>174</v>
      </c>
      <c r="B22" s="41" t="s">
        <v>107</v>
      </c>
      <c r="C22" s="44">
        <v>7</v>
      </c>
    </row>
    <row r="23" spans="1:3" ht="12.75">
      <c r="A23" s="43" t="s">
        <v>144</v>
      </c>
      <c r="B23" s="41" t="s">
        <v>175</v>
      </c>
      <c r="C23" s="44">
        <v>6.5</v>
      </c>
    </row>
    <row r="24" spans="1:3" ht="12.75">
      <c r="A24" s="43" t="s">
        <v>43</v>
      </c>
      <c r="B24" s="41" t="s">
        <v>176</v>
      </c>
      <c r="C24" s="44">
        <v>6.5</v>
      </c>
    </row>
    <row r="25" spans="1:3" ht="12.75">
      <c r="A25" s="43" t="s">
        <v>138</v>
      </c>
      <c r="B25" s="45" t="s">
        <v>177</v>
      </c>
      <c r="C25" s="44">
        <v>6.5</v>
      </c>
    </row>
    <row r="26" spans="1:3" ht="12.75">
      <c r="A26" s="43" t="s">
        <v>178</v>
      </c>
      <c r="B26" s="41" t="s">
        <v>179</v>
      </c>
      <c r="C26" s="44">
        <v>6.5</v>
      </c>
    </row>
    <row r="27" spans="1:3" ht="12.75">
      <c r="A27" s="43" t="s">
        <v>37</v>
      </c>
      <c r="B27" s="41" t="s">
        <v>180</v>
      </c>
      <c r="C27" s="44">
        <v>6.5</v>
      </c>
    </row>
    <row r="28" spans="1:3" ht="12.75">
      <c r="A28" s="43" t="s">
        <v>101</v>
      </c>
      <c r="B28" s="41" t="s">
        <v>181</v>
      </c>
      <c r="C28" s="44">
        <v>6.5</v>
      </c>
    </row>
    <row r="29" spans="1:3" ht="12.75">
      <c r="A29" s="43" t="s">
        <v>182</v>
      </c>
      <c r="B29" s="41" t="s">
        <v>183</v>
      </c>
      <c r="C29" s="44">
        <v>6.5</v>
      </c>
    </row>
    <row r="30" spans="1:3" ht="12.75">
      <c r="A30" s="43" t="s">
        <v>184</v>
      </c>
      <c r="B30" s="41" t="s">
        <v>78</v>
      </c>
      <c r="C30" s="44">
        <v>6.5</v>
      </c>
    </row>
    <row r="31" spans="1:3" ht="12.75">
      <c r="A31" s="43" t="s">
        <v>185</v>
      </c>
      <c r="B31" s="41" t="s">
        <v>186</v>
      </c>
      <c r="C31" s="44">
        <v>6.5</v>
      </c>
    </row>
    <row r="32" spans="1:3" ht="12.75">
      <c r="A32" s="43" t="s">
        <v>187</v>
      </c>
      <c r="B32" s="41" t="s">
        <v>188</v>
      </c>
      <c r="C32" s="44">
        <v>6.5</v>
      </c>
    </row>
    <row r="33" spans="1:3" ht="12.75">
      <c r="A33" s="43" t="s">
        <v>40</v>
      </c>
      <c r="B33" s="41" t="s">
        <v>189</v>
      </c>
      <c r="C33" s="44">
        <v>6.5</v>
      </c>
    </row>
    <row r="34" spans="1:3" ht="12.75">
      <c r="A34" s="43" t="s">
        <v>142</v>
      </c>
      <c r="B34" s="41" t="s">
        <v>143</v>
      </c>
      <c r="C34" s="44">
        <v>6</v>
      </c>
    </row>
    <row r="35" spans="1:3" ht="12.75">
      <c r="A35" s="43" t="s">
        <v>190</v>
      </c>
      <c r="B35" s="41" t="s">
        <v>191</v>
      </c>
      <c r="C35" s="44">
        <v>6</v>
      </c>
    </row>
    <row r="36" spans="1:3" ht="12.75">
      <c r="A36" s="43" t="s">
        <v>192</v>
      </c>
      <c r="B36" s="41" t="s">
        <v>60</v>
      </c>
      <c r="C36" s="44">
        <v>6</v>
      </c>
    </row>
    <row r="37" spans="1:3" ht="12.75">
      <c r="A37" s="43" t="s">
        <v>29</v>
      </c>
      <c r="B37" s="41" t="s">
        <v>193</v>
      </c>
      <c r="C37" s="44">
        <v>5.5</v>
      </c>
    </row>
    <row r="38" spans="1:3" ht="12.75">
      <c r="A38" s="43" t="s">
        <v>194</v>
      </c>
      <c r="B38" s="41" t="s">
        <v>195</v>
      </c>
      <c r="C38" s="44">
        <v>5.5</v>
      </c>
    </row>
    <row r="39" spans="1:3" ht="12.75">
      <c r="A39" s="43" t="s">
        <v>104</v>
      </c>
      <c r="B39" s="41" t="s">
        <v>196</v>
      </c>
      <c r="C39" s="44">
        <v>5.5</v>
      </c>
    </row>
    <row r="40" spans="1:3" ht="12.75">
      <c r="A40" s="43" t="s">
        <v>63</v>
      </c>
      <c r="B40" s="41" t="s">
        <v>197</v>
      </c>
      <c r="C40" s="44">
        <v>5.5</v>
      </c>
    </row>
    <row r="41" spans="1:3" ht="12.75">
      <c r="A41" s="43" t="s">
        <v>198</v>
      </c>
      <c r="B41" s="41" t="s">
        <v>199</v>
      </c>
      <c r="C41" s="44">
        <v>5.5</v>
      </c>
    </row>
    <row r="42" spans="1:3" ht="12.75">
      <c r="A42" s="43" t="s">
        <v>200</v>
      </c>
      <c r="B42" s="41" t="s">
        <v>201</v>
      </c>
      <c r="C42" s="44">
        <v>5.5</v>
      </c>
    </row>
    <row r="43" spans="1:3" ht="12.75">
      <c r="A43" s="43" t="s">
        <v>202</v>
      </c>
      <c r="B43" s="41" t="s">
        <v>129</v>
      </c>
      <c r="C43" s="44">
        <v>5.5</v>
      </c>
    </row>
    <row r="44" spans="1:3" ht="12.75">
      <c r="A44" s="43" t="s">
        <v>203</v>
      </c>
      <c r="B44" s="41" t="s">
        <v>204</v>
      </c>
      <c r="C44" s="44">
        <v>5.5</v>
      </c>
    </row>
    <row r="45" spans="1:3" ht="12.75">
      <c r="A45" s="43" t="s">
        <v>92</v>
      </c>
      <c r="B45" s="41" t="s">
        <v>205</v>
      </c>
      <c r="C45" s="44">
        <v>5</v>
      </c>
    </row>
    <row r="46" spans="1:3" ht="12.75">
      <c r="A46" s="43" t="s">
        <v>90</v>
      </c>
      <c r="B46" s="41" t="s">
        <v>206</v>
      </c>
      <c r="C46" s="44">
        <v>5</v>
      </c>
    </row>
    <row r="47" spans="1:3" ht="12.75">
      <c r="A47" s="43" t="s">
        <v>88</v>
      </c>
      <c r="B47" s="41" t="s">
        <v>207</v>
      </c>
      <c r="C47" s="44">
        <v>5</v>
      </c>
    </row>
    <row r="48" spans="1:3" ht="12.75">
      <c r="A48" s="43" t="s">
        <v>36</v>
      </c>
      <c r="B48" s="41" t="s">
        <v>208</v>
      </c>
      <c r="C48" s="44">
        <v>5</v>
      </c>
    </row>
    <row r="49" spans="1:3" ht="12.75">
      <c r="A49" s="43" t="s">
        <v>209</v>
      </c>
      <c r="B49" s="41" t="s">
        <v>210</v>
      </c>
      <c r="C49" s="44">
        <v>5</v>
      </c>
    </row>
    <row r="50" spans="1:3" ht="12.75">
      <c r="A50" s="43" t="s">
        <v>211</v>
      </c>
      <c r="B50" s="41" t="s">
        <v>212</v>
      </c>
      <c r="C50" s="44">
        <v>5</v>
      </c>
    </row>
    <row r="51" spans="1:3" ht="12.75">
      <c r="A51" s="43" t="s">
        <v>213</v>
      </c>
      <c r="B51" s="41" t="s">
        <v>214</v>
      </c>
      <c r="C51" s="44">
        <v>5</v>
      </c>
    </row>
    <row r="52" spans="1:3" ht="12.75">
      <c r="A52" s="43" t="s">
        <v>121</v>
      </c>
      <c r="B52" s="41" t="s">
        <v>122</v>
      </c>
      <c r="C52" s="44">
        <v>4.5</v>
      </c>
    </row>
    <row r="53" spans="1:3" ht="12.75">
      <c r="A53" s="43" t="s">
        <v>113</v>
      </c>
      <c r="B53" s="41" t="s">
        <v>215</v>
      </c>
      <c r="C53" s="44">
        <v>4.5</v>
      </c>
    </row>
    <row r="54" spans="1:3" ht="12.75">
      <c r="A54" s="43" t="s">
        <v>124</v>
      </c>
      <c r="B54" s="41" t="s">
        <v>216</v>
      </c>
      <c r="C54" s="44">
        <v>4</v>
      </c>
    </row>
    <row r="55" spans="1:3" ht="12.75">
      <c r="A55" s="43" t="s">
        <v>217</v>
      </c>
      <c r="B55" s="41" t="s">
        <v>218</v>
      </c>
      <c r="C55" s="44">
        <v>4</v>
      </c>
    </row>
    <row r="56" spans="1:3" ht="12.75">
      <c r="A56" s="43" t="s">
        <v>219</v>
      </c>
      <c r="B56" s="41" t="s">
        <v>116</v>
      </c>
      <c r="C56" s="44">
        <v>4</v>
      </c>
    </row>
    <row r="57" spans="1:3" ht="12.75">
      <c r="A57" s="43" t="s">
        <v>220</v>
      </c>
      <c r="B57" s="41" t="s">
        <v>221</v>
      </c>
      <c r="C57" s="44">
        <v>4</v>
      </c>
    </row>
    <row r="58" spans="1:3" ht="12.75">
      <c r="A58" s="43" t="s">
        <v>222</v>
      </c>
      <c r="B58" s="41" t="s">
        <v>223</v>
      </c>
      <c r="C58" s="44">
        <v>4</v>
      </c>
    </row>
    <row r="59" spans="1:3" ht="12.75">
      <c r="A59" s="43" t="s">
        <v>224</v>
      </c>
      <c r="B59" s="41" t="s">
        <v>225</v>
      </c>
      <c r="C59" s="44">
        <v>3.5</v>
      </c>
    </row>
    <row r="60" spans="1:3" ht="12.75">
      <c r="A60" s="43" t="s">
        <v>226</v>
      </c>
      <c r="B60" s="41" t="s">
        <v>133</v>
      </c>
      <c r="C60" s="44">
        <v>3.5</v>
      </c>
    </row>
    <row r="61" spans="1:3" ht="12.75">
      <c r="A61" s="43" t="s">
        <v>227</v>
      </c>
      <c r="B61" s="41" t="s">
        <v>228</v>
      </c>
      <c r="C61" s="46">
        <v>0</v>
      </c>
    </row>
    <row r="62" spans="1:3" ht="12.75">
      <c r="A62" s="43" t="s">
        <v>229</v>
      </c>
      <c r="B62" s="41" t="s">
        <v>230</v>
      </c>
      <c r="C62" s="46">
        <v>0</v>
      </c>
    </row>
  </sheetData>
  <hyperlinks>
    <hyperlink ref="B49" r:id="rId1" display="http://knihovnavedrovice.webk.cz"/>
    <hyperlink ref="B28" r:id="rId2" display="http://knihovnavolary.wgz.cz"/>
    <hyperlink ref="B6" r:id="rId3" display="http://knihovna.obedovice.cz"/>
    <hyperlink ref="B36" r:id="rId4" display="http://www.google.com/url?q=http%3A%2F%2Fwww.knihovna.dolnibousov.cz&amp;sa=D&amp;sntz=1&amp;usg=AFQjCNEMOLHXoZ7C2Lh4OqFEDgB90BeBMg"/>
    <hyperlink ref="B60" r:id="rId5" display="http://www.google.com/url?q=http%3A%2F%2Fknihovnajindrichovice.wz.cz&amp;sa=D&amp;sntz=1&amp;usg=AFQjCNFM284OiQ-1-A32sijZYk6lnYw68A"/>
    <hyperlink ref="B58" r:id="rId6" display="www.svkhk.cz"/>
    <hyperlink ref="B3" r:id="rId7" display="http://www.google.com/url?q=http%3A%2F%2Fwww.knihovna-uo.cz&amp;sa=D&amp;sntz=1&amp;usg=AFQjCNGknzPiH0q1soTYvMN_CLnEmJYdmQ"/>
    <hyperlink ref="B51" r:id="rId8" display="www.knihovnajaromer.wbs.cz"/>
    <hyperlink ref="B50" r:id="rId9" display="www.knihovnajosefov.wbs.cz"/>
    <hyperlink ref="B22" r:id="rId10" display="http://knihovna.bolatice.cz"/>
    <hyperlink ref="B23" r:id="rId11" display="www.svkul.cz"/>
    <hyperlink ref="B29" r:id="rId12" display="www.knihovna-jevicko.cz"/>
    <hyperlink ref="B46" r:id="rId13" display="www.knihovna-kh.cz"/>
    <hyperlink ref="B38" r:id="rId14" display="www.svkos.cz"/>
    <hyperlink ref="B41" r:id="rId15" display="www.knihovna-vresina.estranky.cz"/>
    <hyperlink ref="B48" r:id="rId16" display="www.mvk.cz"/>
    <hyperlink ref="B37" r:id="rId17" display="www.knihovna.bory.cz"/>
    <hyperlink ref="B44" r:id="rId18" display="http://www.google.com/url?q=http%3A%2F%2Fwww.dobrenice.webk.cz&amp;sa=D&amp;sntz=1&amp;usg=AFQjCNHMOMnfz-O0d9nBrD8kPBKsFsi6Rg"/>
    <hyperlink ref="B47" r:id="rId19" display="www.kdk.cz"/>
    <hyperlink ref="B16" r:id="rId20" display="www.knihovna.novarole.cz"/>
    <hyperlink ref="B62" r:id="rId21" display="www.knihovnanovesedlo.cz"/>
    <hyperlink ref="B15" r:id="rId22" display="http://knihovna.ricany.cz"/>
    <hyperlink ref="B14" r:id="rId23" display="www.kmol.cz"/>
    <hyperlink ref="B40" r:id="rId24" display="www.knihovnaberoun.cz"/>
    <hyperlink ref="B7" r:id="rId25" display="http://knihovnachrustenice.ic.cz"/>
    <hyperlink ref="B56" r:id="rId26" display="http://knihovnapecka.wz.cz/main.html"/>
    <hyperlink ref="B31" r:id="rId27" display="www.mkmistek.cz"/>
    <hyperlink ref="B13" r:id="rId28" display="http://www.kkvysociny.cz"/>
    <hyperlink ref="B9" r:id="rId29" display="www.mksokolov.cz"/>
    <hyperlink ref="B19" r:id="rId30" display="www.knihovna-cl.cz"/>
    <hyperlink ref="B61" r:id="rId31" display="www.knihovnaknl.cz"/>
    <hyperlink ref="B2" r:id="rId32" display="http://www.google.com/url?q=http%3A%2F%2Fwww.knihovna-litvinov.cz&amp;sa=D&amp;sntz=1&amp;usg=AFQjCNFLMO2nEnNtExpKdj7pEk6yqNPxEQ"/>
    <hyperlink ref="B33" r:id="rId33" display="www.kmo.cz"/>
    <hyperlink ref="B21" r:id="rId34" display="www.kfbz.cz"/>
    <hyperlink ref="B53" r:id="rId35" display="www.knihovnatur.webk.cz"/>
    <hyperlink ref="B8" r:id="rId36" display="www.knihovnakralovice.cz"/>
    <hyperlink ref="B4" r:id="rId37" display="www.rokycany.cz/knihovna.asp?p1=911"/>
    <hyperlink ref="B12" r:id="rId38" display="http://knihovna.ceska-trebova.cz"/>
    <hyperlink ref="B10" r:id="rId39" display="http://knihovna.chocen.net"/>
    <hyperlink ref="B57" r:id="rId40" display="www.knihzdar.cz"/>
    <hyperlink ref="B20" r:id="rId41" display="www.knihovna-benesov.cz"/>
    <hyperlink ref="B27" r:id="rId42" display="www.knihovnazn.cz"/>
    <hyperlink ref="B39" r:id="rId43" display="http://knihovna.zacler.cz"/>
    <hyperlink ref="B54" r:id="rId44" display="www.knihovnabranisovice.webk.cz"/>
    <hyperlink ref="B34" r:id="rId45" display="http://knihovna.zihle.cz"/>
    <hyperlink ref="B25" r:id="rId46" display="http://www.google.com/url?q=http%3A%2F%2Fwww.oksudomerice.cz&amp;sa=D&amp;sntz=1&amp;usg=AFQjCNGTVMZNBZoUfxgluJa4Jb9ikAYwkg"/>
    <hyperlink ref="B17" r:id="rId47" display="www.knihovna-radotin.cz"/>
    <hyperlink ref="B55" r:id="rId48" display="www.okpb.cz"/>
    <hyperlink ref="B11" r:id="rId49" display="www.horice.org/knihovna"/>
    <hyperlink ref="B35" r:id="rId50" display="www.knihovnaskomelno.ic.cz"/>
    <hyperlink ref="B42" r:id="rId51" display="http://knihovna-orechov.webnode.cz"/>
    <hyperlink ref="B43" r:id="rId52" display="http://knihovna-dymokury.webnode.cz"/>
    <hyperlink ref="B26" r:id="rId53" display="www.miku.webnode.cz"/>
    <hyperlink ref="B30" r:id="rId54" display="http://ccv.volny-cas.cz"/>
    <hyperlink ref="B32" r:id="rId55" display="www.mk-roudnice.cz"/>
    <hyperlink ref="B45" r:id="rId56" display="www.knihovna-luhacovice.cz"/>
    <hyperlink ref="B24" r:id="rId57" display="www.knihovna.stepankovice.cz"/>
    <hyperlink ref="B52" r:id="rId58" display="http://knihovnabenesovnc.estranky.cz"/>
    <hyperlink ref="B18" r:id="rId59" display="www.knihovnadobris.cz"/>
    <hyperlink ref="B59" r:id="rId60" display="www.knihovnaradim.wz.cz"/>
    <hyperlink ref="B5" r:id="rId61" display="www.mkdac.cz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1"/>
  <sheetViews>
    <sheetView zoomScalePageLayoutView="0" workbookViewId="0" topLeftCell="S46">
      <selection activeCell="AB4" sqref="AB4"/>
    </sheetView>
  </sheetViews>
  <sheetFormatPr defaultColWidth="9.00390625" defaultRowHeight="12.75"/>
  <cols>
    <col min="1" max="1" width="35.875" style="1" hidden="1" customWidth="1"/>
    <col min="2" max="2" width="16.75390625" style="1" hidden="1" customWidth="1"/>
    <col min="3" max="3" width="34.25390625" style="1" customWidth="1"/>
    <col min="4" max="4" width="33.625" style="1" customWidth="1"/>
    <col min="5" max="5" width="6.625" style="4" customWidth="1"/>
    <col min="6" max="6" width="5.75390625" style="4" customWidth="1"/>
    <col min="7" max="7" width="6.00390625" style="4" customWidth="1"/>
    <col min="8" max="8" width="5.75390625" style="4" customWidth="1"/>
    <col min="9" max="9" width="5.875" style="4" customWidth="1"/>
    <col min="10" max="10" width="8.125" style="1" customWidth="1"/>
    <col min="11" max="11" width="5.625" style="4" customWidth="1"/>
    <col min="12" max="12" width="5.75390625" style="1" customWidth="1"/>
    <col min="13" max="13" width="5.00390625" style="1" customWidth="1"/>
    <col min="14" max="14" width="5.375" style="1" customWidth="1"/>
    <col min="15" max="15" width="6.125" style="1" customWidth="1"/>
    <col min="16" max="16" width="5.75390625" style="1" customWidth="1"/>
    <col min="17" max="17" width="6.25390625" style="1" customWidth="1"/>
    <col min="18" max="18" width="8.125" style="1" customWidth="1"/>
    <col min="19" max="20" width="6.625" style="1" customWidth="1"/>
    <col min="21" max="21" width="5.25390625" style="1" customWidth="1"/>
    <col min="22" max="22" width="5.00390625" style="1" customWidth="1"/>
    <col min="23" max="23" width="5.125" style="1" customWidth="1"/>
    <col min="24" max="24" width="4.75390625" style="1" customWidth="1"/>
    <col min="25" max="25" width="4.375" style="1" customWidth="1"/>
    <col min="26" max="26" width="6.375" style="1" customWidth="1"/>
    <col min="27" max="27" width="5.25390625" style="1" customWidth="1"/>
    <col min="28" max="28" width="5.125" style="1" customWidth="1"/>
    <col min="29" max="29" width="6.375" style="1" customWidth="1"/>
    <col min="30" max="30" width="38.375" style="1" customWidth="1"/>
    <col min="31" max="31" width="6.875" style="1" customWidth="1"/>
    <col min="32" max="32" width="17.75390625" style="1" customWidth="1"/>
    <col min="33" max="16384" width="9.125" style="1" customWidth="1"/>
  </cols>
  <sheetData>
    <row r="1" spans="3:32" ht="12.75">
      <c r="C1" s="1" t="s">
        <v>1</v>
      </c>
      <c r="D1" s="1" t="s">
        <v>2</v>
      </c>
      <c r="E1" s="3" t="s">
        <v>21</v>
      </c>
      <c r="F1" s="3" t="s">
        <v>3</v>
      </c>
      <c r="G1" s="3" t="s">
        <v>22</v>
      </c>
      <c r="H1" s="3" t="s">
        <v>23</v>
      </c>
      <c r="I1" s="3" t="s">
        <v>28</v>
      </c>
      <c r="J1" s="2" t="s">
        <v>24</v>
      </c>
      <c r="K1" s="3" t="s">
        <v>25</v>
      </c>
      <c r="L1" s="2" t="s">
        <v>26</v>
      </c>
      <c r="M1" s="38" t="s">
        <v>21</v>
      </c>
      <c r="N1" s="38" t="s">
        <v>3</v>
      </c>
      <c r="O1" s="38" t="s">
        <v>22</v>
      </c>
      <c r="P1" s="38" t="s">
        <v>23</v>
      </c>
      <c r="Q1" s="38" t="s">
        <v>28</v>
      </c>
      <c r="R1" s="38" t="s">
        <v>24</v>
      </c>
      <c r="S1" s="38" t="s">
        <v>25</v>
      </c>
      <c r="T1" s="38" t="s">
        <v>26</v>
      </c>
      <c r="U1" s="1" t="s">
        <v>21</v>
      </c>
      <c r="V1" s="1" t="s">
        <v>3</v>
      </c>
      <c r="W1" s="1" t="s">
        <v>22</v>
      </c>
      <c r="X1" s="1" t="s">
        <v>23</v>
      </c>
      <c r="Y1" s="1" t="s">
        <v>28</v>
      </c>
      <c r="Z1" s="1" t="s">
        <v>24</v>
      </c>
      <c r="AA1" s="1" t="s">
        <v>25</v>
      </c>
      <c r="AB1" s="1" t="s">
        <v>26</v>
      </c>
      <c r="AC1" s="1" t="s">
        <v>150</v>
      </c>
      <c r="AE1" s="1" t="s">
        <v>151</v>
      </c>
      <c r="AF1" s="1" t="s">
        <v>231</v>
      </c>
    </row>
    <row r="2" spans="1:34" ht="12.75">
      <c r="A2" s="43"/>
      <c r="B2" s="44"/>
      <c r="C2" t="s">
        <v>56</v>
      </c>
      <c r="D2" s="19" t="s">
        <v>57</v>
      </c>
      <c r="E2" s="12">
        <v>8</v>
      </c>
      <c r="F2" s="12">
        <v>6</v>
      </c>
      <c r="G2" s="12">
        <v>8.5</v>
      </c>
      <c r="H2" s="12">
        <v>9</v>
      </c>
      <c r="I2" s="12">
        <v>9</v>
      </c>
      <c r="J2" s="14">
        <v>7</v>
      </c>
      <c r="K2" s="14">
        <v>8</v>
      </c>
      <c r="L2" s="14">
        <f aca="true" t="shared" si="0" ref="L2:L62">SUM(E2:K2)</f>
        <v>55.5</v>
      </c>
      <c r="M2" s="23">
        <v>9</v>
      </c>
      <c r="N2" s="25">
        <v>6</v>
      </c>
      <c r="O2" s="25">
        <v>9</v>
      </c>
      <c r="P2" s="23">
        <v>9</v>
      </c>
      <c r="Q2" s="23">
        <v>7</v>
      </c>
      <c r="R2" s="14">
        <v>7</v>
      </c>
      <c r="S2" s="22">
        <v>7</v>
      </c>
      <c r="T2" s="8">
        <f aca="true" t="shared" si="1" ref="T2:T62">SUM(M2:S2)</f>
        <v>54</v>
      </c>
      <c r="U2" s="1">
        <v>10</v>
      </c>
      <c r="V2" s="1">
        <v>6</v>
      </c>
      <c r="W2" s="1">
        <v>8</v>
      </c>
      <c r="X2" s="1">
        <v>9</v>
      </c>
      <c r="Y2" s="1">
        <v>5</v>
      </c>
      <c r="Z2" s="14">
        <v>7</v>
      </c>
      <c r="AA2" s="1">
        <v>8</v>
      </c>
      <c r="AB2" s="8">
        <f aca="true" t="shared" si="2" ref="AB2:AB62">SUM(U2:AA2)</f>
        <v>53</v>
      </c>
      <c r="AC2" s="39">
        <f aca="true" t="shared" si="3" ref="AC2:AC62">L2+T2+AB2</f>
        <v>162.5</v>
      </c>
      <c r="AD2" t="s">
        <v>56</v>
      </c>
      <c r="AE2">
        <v>1</v>
      </c>
      <c r="AF2">
        <v>75714</v>
      </c>
      <c r="AG2"/>
      <c r="AH2"/>
    </row>
    <row r="3" spans="1:34" ht="12.75">
      <c r="A3" s="43"/>
      <c r="B3" s="44"/>
      <c r="C3" t="s">
        <v>35</v>
      </c>
      <c r="D3" s="19" t="s">
        <v>98</v>
      </c>
      <c r="E3" s="14">
        <v>8</v>
      </c>
      <c r="F3" s="14">
        <v>5.5</v>
      </c>
      <c r="G3" s="14">
        <v>6.5</v>
      </c>
      <c r="H3" s="14">
        <v>8</v>
      </c>
      <c r="I3" s="14">
        <v>7</v>
      </c>
      <c r="J3" s="14">
        <v>9.5</v>
      </c>
      <c r="K3" s="14">
        <v>7</v>
      </c>
      <c r="L3" s="14">
        <f t="shared" si="0"/>
        <v>51.5</v>
      </c>
      <c r="M3" s="22">
        <v>10</v>
      </c>
      <c r="N3" s="22">
        <v>6</v>
      </c>
      <c r="O3" s="22">
        <v>7</v>
      </c>
      <c r="P3" s="22">
        <v>9</v>
      </c>
      <c r="Q3" s="22">
        <v>8</v>
      </c>
      <c r="R3" s="14">
        <v>9.5</v>
      </c>
      <c r="S3" s="22">
        <v>5</v>
      </c>
      <c r="T3" s="8">
        <f t="shared" si="1"/>
        <v>54.5</v>
      </c>
      <c r="U3" s="1">
        <v>10</v>
      </c>
      <c r="V3" s="1">
        <v>6</v>
      </c>
      <c r="W3" s="1">
        <v>7</v>
      </c>
      <c r="X3" s="1">
        <v>8</v>
      </c>
      <c r="Y3" s="1">
        <v>8</v>
      </c>
      <c r="Z3" s="14">
        <v>9.5</v>
      </c>
      <c r="AA3" s="1">
        <v>8</v>
      </c>
      <c r="AB3" s="8">
        <f t="shared" si="2"/>
        <v>56.5</v>
      </c>
      <c r="AC3" s="39">
        <f t="shared" si="3"/>
        <v>162.5</v>
      </c>
      <c r="AD3" t="s">
        <v>35</v>
      </c>
      <c r="AE3">
        <v>2</v>
      </c>
      <c r="AF3">
        <v>14565</v>
      </c>
      <c r="AG3"/>
      <c r="AH3"/>
    </row>
    <row r="4" spans="1:34" ht="12.75">
      <c r="A4" s="43"/>
      <c r="B4" s="44"/>
      <c r="C4" t="s">
        <v>32</v>
      </c>
      <c r="D4" s="19" t="s">
        <v>45</v>
      </c>
      <c r="E4" s="14">
        <f>1+1+0+1+1+0+1+1</f>
        <v>6</v>
      </c>
      <c r="F4" s="14">
        <v>6</v>
      </c>
      <c r="G4" s="14">
        <f>1+1+1+1+3.5</f>
        <v>7.5</v>
      </c>
      <c r="H4" s="14">
        <f>3+1+2+0+0+0+0</f>
        <v>6</v>
      </c>
      <c r="I4" s="14">
        <v>5</v>
      </c>
      <c r="J4" s="14">
        <v>10</v>
      </c>
      <c r="K4" s="14">
        <v>7</v>
      </c>
      <c r="L4" s="14">
        <f t="shared" si="0"/>
        <v>47.5</v>
      </c>
      <c r="M4" s="22">
        <v>10</v>
      </c>
      <c r="N4" s="22">
        <v>5</v>
      </c>
      <c r="O4" s="22">
        <v>6.5</v>
      </c>
      <c r="P4" s="22">
        <v>9</v>
      </c>
      <c r="Q4" s="22">
        <v>7</v>
      </c>
      <c r="R4" s="14">
        <v>10</v>
      </c>
      <c r="S4" s="22">
        <v>7</v>
      </c>
      <c r="T4" s="8">
        <f t="shared" si="1"/>
        <v>54.5</v>
      </c>
      <c r="U4" s="1">
        <v>10</v>
      </c>
      <c r="V4" s="1">
        <v>6</v>
      </c>
      <c r="W4" s="1">
        <v>7</v>
      </c>
      <c r="X4" s="1">
        <v>9</v>
      </c>
      <c r="Y4" s="1">
        <v>7</v>
      </c>
      <c r="Z4" s="14">
        <v>10</v>
      </c>
      <c r="AA4" s="1">
        <v>8</v>
      </c>
      <c r="AB4" s="8">
        <f t="shared" si="2"/>
        <v>57</v>
      </c>
      <c r="AC4" s="39">
        <f t="shared" si="3"/>
        <v>159</v>
      </c>
      <c r="AD4" t="s">
        <v>32</v>
      </c>
      <c r="AE4">
        <v>1</v>
      </c>
      <c r="AF4">
        <v>27533</v>
      </c>
      <c r="AG4"/>
      <c r="AH4"/>
    </row>
    <row r="5" spans="1:34" ht="12.75">
      <c r="A5" s="43"/>
      <c r="B5" s="44"/>
      <c r="C5" t="s">
        <v>66</v>
      </c>
      <c r="D5" s="19" t="s">
        <v>67</v>
      </c>
      <c r="E5" s="14">
        <v>9</v>
      </c>
      <c r="F5" s="14">
        <f>1+1+2+2</f>
        <v>6</v>
      </c>
      <c r="G5" s="14">
        <v>8</v>
      </c>
      <c r="H5" s="14">
        <v>8</v>
      </c>
      <c r="I5" s="14">
        <v>8</v>
      </c>
      <c r="J5" s="14">
        <v>7.5</v>
      </c>
      <c r="K5" s="14">
        <v>7</v>
      </c>
      <c r="L5" s="14">
        <f t="shared" si="0"/>
        <v>53.5</v>
      </c>
      <c r="M5" s="30">
        <v>10</v>
      </c>
      <c r="N5" s="30">
        <v>6</v>
      </c>
      <c r="O5" s="30">
        <v>9</v>
      </c>
      <c r="P5" s="30">
        <v>8</v>
      </c>
      <c r="Q5" s="30">
        <v>8</v>
      </c>
      <c r="R5" s="14">
        <v>7.5</v>
      </c>
      <c r="S5" s="30">
        <v>2</v>
      </c>
      <c r="T5" s="8">
        <f t="shared" si="1"/>
        <v>50.5</v>
      </c>
      <c r="U5" s="1">
        <v>10</v>
      </c>
      <c r="V5" s="1">
        <v>5</v>
      </c>
      <c r="W5" s="1">
        <v>9</v>
      </c>
      <c r="X5" s="1">
        <v>9</v>
      </c>
      <c r="Y5" s="1">
        <v>8</v>
      </c>
      <c r="Z5" s="14">
        <v>7.5</v>
      </c>
      <c r="AA5" s="1">
        <v>4</v>
      </c>
      <c r="AB5" s="8">
        <f t="shared" si="2"/>
        <v>52.5</v>
      </c>
      <c r="AC5" s="39">
        <f t="shared" si="3"/>
        <v>156.5</v>
      </c>
      <c r="AD5" t="s">
        <v>66</v>
      </c>
      <c r="AE5">
        <v>2</v>
      </c>
      <c r="AF5">
        <v>16178</v>
      </c>
      <c r="AG5"/>
      <c r="AH5"/>
    </row>
    <row r="6" spans="1:34" ht="12.75">
      <c r="A6" s="43"/>
      <c r="B6" s="44"/>
      <c r="C6" t="s">
        <v>30</v>
      </c>
      <c r="D6" s="19" t="s">
        <v>27</v>
      </c>
      <c r="E6" s="15">
        <v>7</v>
      </c>
      <c r="F6" s="15">
        <v>5</v>
      </c>
      <c r="G6" s="15">
        <v>9</v>
      </c>
      <c r="H6" s="15">
        <v>10</v>
      </c>
      <c r="I6" s="15">
        <v>3</v>
      </c>
      <c r="J6" s="14">
        <v>7.5</v>
      </c>
      <c r="K6" s="15">
        <v>6</v>
      </c>
      <c r="L6" s="14">
        <f t="shared" si="0"/>
        <v>47.5</v>
      </c>
      <c r="M6" s="23">
        <v>10</v>
      </c>
      <c r="N6" s="26">
        <v>5</v>
      </c>
      <c r="O6" s="26">
        <v>9</v>
      </c>
      <c r="P6" s="25">
        <v>10</v>
      </c>
      <c r="Q6" s="25">
        <v>4</v>
      </c>
      <c r="R6" s="14">
        <v>7.5</v>
      </c>
      <c r="S6" s="25">
        <v>7</v>
      </c>
      <c r="T6" s="8">
        <f t="shared" si="1"/>
        <v>52.5</v>
      </c>
      <c r="U6" s="1">
        <v>10</v>
      </c>
      <c r="V6" s="1">
        <v>5</v>
      </c>
      <c r="W6" s="1">
        <v>9</v>
      </c>
      <c r="X6" s="1">
        <v>10</v>
      </c>
      <c r="Y6" s="1">
        <v>3</v>
      </c>
      <c r="Z6" s="14">
        <v>7.5</v>
      </c>
      <c r="AA6" s="1">
        <v>8</v>
      </c>
      <c r="AB6" s="8">
        <f t="shared" si="2"/>
        <v>52.5</v>
      </c>
      <c r="AC6" s="39">
        <f t="shared" si="3"/>
        <v>152.5</v>
      </c>
      <c r="AD6" t="s">
        <v>30</v>
      </c>
      <c r="AE6">
        <v>1</v>
      </c>
      <c r="AF6">
        <v>24413</v>
      </c>
      <c r="AG6"/>
      <c r="AH6"/>
    </row>
    <row r="7" spans="1:34" ht="12.75">
      <c r="A7" s="43"/>
      <c r="B7" s="44"/>
      <c r="C7" t="s">
        <v>41</v>
      </c>
      <c r="D7" s="19" t="s">
        <v>65</v>
      </c>
      <c r="E7" s="14">
        <f>2+1+1+1+1+1+1+1</f>
        <v>9</v>
      </c>
      <c r="F7" s="14">
        <f>1+1+2+2</f>
        <v>6</v>
      </c>
      <c r="G7" s="14">
        <v>8</v>
      </c>
      <c r="H7" s="14">
        <f>3+1+2+0+0+1+1</f>
        <v>8</v>
      </c>
      <c r="I7" s="14">
        <v>6</v>
      </c>
      <c r="J7" s="14">
        <v>7</v>
      </c>
      <c r="K7" s="14">
        <v>5</v>
      </c>
      <c r="L7" s="14">
        <f t="shared" si="0"/>
        <v>49</v>
      </c>
      <c r="M7" s="29">
        <v>10</v>
      </c>
      <c r="N7" s="29">
        <v>6</v>
      </c>
      <c r="O7" s="29">
        <v>9</v>
      </c>
      <c r="P7" s="29">
        <v>9</v>
      </c>
      <c r="Q7" s="29">
        <v>3</v>
      </c>
      <c r="R7" s="14">
        <v>7</v>
      </c>
      <c r="S7" s="29">
        <v>5</v>
      </c>
      <c r="T7" s="8">
        <f t="shared" si="1"/>
        <v>49</v>
      </c>
      <c r="U7" s="1">
        <v>10</v>
      </c>
      <c r="V7" s="1">
        <v>6</v>
      </c>
      <c r="W7" s="1">
        <v>9</v>
      </c>
      <c r="X7" s="1">
        <v>9</v>
      </c>
      <c r="Y7" s="1">
        <v>4</v>
      </c>
      <c r="Z7" s="14">
        <v>7</v>
      </c>
      <c r="AA7" s="1">
        <v>7</v>
      </c>
      <c r="AB7" s="8">
        <f t="shared" si="2"/>
        <v>52</v>
      </c>
      <c r="AC7" s="39">
        <f t="shared" si="3"/>
        <v>150</v>
      </c>
      <c r="AD7" t="s">
        <v>41</v>
      </c>
      <c r="AE7">
        <v>1</v>
      </c>
      <c r="AF7">
        <v>38104</v>
      </c>
      <c r="AG7"/>
      <c r="AH7"/>
    </row>
    <row r="8" spans="1:34" ht="12.75">
      <c r="A8" s="43"/>
      <c r="B8" s="44"/>
      <c r="C8" t="s">
        <v>40</v>
      </c>
      <c r="D8" s="19" t="s">
        <v>51</v>
      </c>
      <c r="E8" s="12">
        <v>10</v>
      </c>
      <c r="F8" s="12">
        <v>6</v>
      </c>
      <c r="G8" s="12">
        <v>8.5</v>
      </c>
      <c r="H8" s="12">
        <v>8</v>
      </c>
      <c r="I8" s="12">
        <v>5</v>
      </c>
      <c r="J8" s="14">
        <v>6.5</v>
      </c>
      <c r="K8" s="14">
        <v>8</v>
      </c>
      <c r="L8" s="14">
        <f t="shared" si="0"/>
        <v>52</v>
      </c>
      <c r="M8" s="21">
        <v>9</v>
      </c>
      <c r="N8" s="24">
        <v>6</v>
      </c>
      <c r="O8" s="24">
        <v>7</v>
      </c>
      <c r="P8" s="21">
        <v>10</v>
      </c>
      <c r="Q8" s="21">
        <v>5</v>
      </c>
      <c r="R8" s="14">
        <v>6.5</v>
      </c>
      <c r="S8" s="20">
        <v>3</v>
      </c>
      <c r="T8" s="8">
        <f t="shared" si="1"/>
        <v>46.5</v>
      </c>
      <c r="U8" s="1">
        <v>10</v>
      </c>
      <c r="V8" s="1">
        <v>6</v>
      </c>
      <c r="W8" s="1">
        <v>6</v>
      </c>
      <c r="X8" s="1">
        <v>10</v>
      </c>
      <c r="Y8" s="1">
        <v>4</v>
      </c>
      <c r="Z8" s="14">
        <v>6.5</v>
      </c>
      <c r="AA8" s="1">
        <v>7</v>
      </c>
      <c r="AB8" s="8">
        <f t="shared" si="2"/>
        <v>49.5</v>
      </c>
      <c r="AC8" s="39">
        <f t="shared" si="3"/>
        <v>148</v>
      </c>
      <c r="AD8" t="s">
        <v>40</v>
      </c>
      <c r="AE8">
        <v>1</v>
      </c>
      <c r="AF8">
        <v>306006</v>
      </c>
      <c r="AG8"/>
      <c r="AH8"/>
    </row>
    <row r="9" spans="1:34" ht="12.75">
      <c r="A9" s="43"/>
      <c r="B9" s="44"/>
      <c r="C9" t="s">
        <v>42</v>
      </c>
      <c r="D9" s="19" t="s">
        <v>97</v>
      </c>
      <c r="E9" s="12">
        <v>6</v>
      </c>
      <c r="F9" s="12">
        <v>5.5</v>
      </c>
      <c r="G9" s="12">
        <v>9.5</v>
      </c>
      <c r="H9" s="12">
        <v>9</v>
      </c>
      <c r="I9" s="12">
        <v>5.5</v>
      </c>
      <c r="J9" s="14">
        <v>7.5</v>
      </c>
      <c r="K9" s="14">
        <v>5</v>
      </c>
      <c r="L9" s="14">
        <f t="shared" si="0"/>
        <v>48</v>
      </c>
      <c r="M9" s="34">
        <v>9</v>
      </c>
      <c r="N9" s="34">
        <v>6</v>
      </c>
      <c r="O9" s="34">
        <v>10</v>
      </c>
      <c r="P9" s="34">
        <v>9</v>
      </c>
      <c r="Q9" s="34">
        <v>5</v>
      </c>
      <c r="R9" s="14">
        <v>7.5</v>
      </c>
      <c r="S9" s="22">
        <v>5</v>
      </c>
      <c r="T9" s="8">
        <f t="shared" si="1"/>
        <v>51.5</v>
      </c>
      <c r="U9" s="1">
        <v>9</v>
      </c>
      <c r="V9" s="1">
        <v>5</v>
      </c>
      <c r="W9" s="1">
        <v>8</v>
      </c>
      <c r="X9" s="1">
        <v>9</v>
      </c>
      <c r="Y9" s="1">
        <v>4</v>
      </c>
      <c r="Z9" s="14">
        <v>7.5</v>
      </c>
      <c r="AA9" s="1">
        <v>6</v>
      </c>
      <c r="AB9" s="8">
        <f t="shared" si="2"/>
        <v>48.5</v>
      </c>
      <c r="AC9" s="39">
        <f t="shared" si="3"/>
        <v>148</v>
      </c>
      <c r="AD9" t="s">
        <v>42</v>
      </c>
      <c r="AE9">
        <v>1</v>
      </c>
      <c r="AF9">
        <v>24382</v>
      </c>
      <c r="AG9"/>
      <c r="AH9"/>
    </row>
    <row r="10" spans="1:34" ht="12.75">
      <c r="A10" s="43"/>
      <c r="B10" s="44"/>
      <c r="C10" t="s">
        <v>119</v>
      </c>
      <c r="D10" s="19" t="s">
        <v>120</v>
      </c>
      <c r="E10" s="14">
        <v>8</v>
      </c>
      <c r="F10" s="14">
        <v>5</v>
      </c>
      <c r="G10" s="14">
        <v>7</v>
      </c>
      <c r="H10" s="14">
        <v>7</v>
      </c>
      <c r="I10" s="14">
        <v>8</v>
      </c>
      <c r="J10" s="14">
        <v>5.5</v>
      </c>
      <c r="K10" s="14">
        <v>7</v>
      </c>
      <c r="L10" s="14">
        <f t="shared" si="0"/>
        <v>47.5</v>
      </c>
      <c r="M10" s="22">
        <v>10</v>
      </c>
      <c r="N10" s="22">
        <v>5</v>
      </c>
      <c r="O10" s="22">
        <v>9</v>
      </c>
      <c r="P10" s="22">
        <v>10</v>
      </c>
      <c r="Q10" s="22">
        <v>6</v>
      </c>
      <c r="R10" s="14">
        <v>5.5</v>
      </c>
      <c r="S10" s="22">
        <v>5</v>
      </c>
      <c r="T10" s="8">
        <f t="shared" si="1"/>
        <v>50.5</v>
      </c>
      <c r="U10" s="1">
        <v>9</v>
      </c>
      <c r="V10" s="1">
        <v>5</v>
      </c>
      <c r="W10" s="1">
        <v>8</v>
      </c>
      <c r="X10" s="1">
        <v>9</v>
      </c>
      <c r="Y10" s="1">
        <v>3</v>
      </c>
      <c r="Z10" s="14">
        <v>5.5</v>
      </c>
      <c r="AA10" s="1">
        <v>6</v>
      </c>
      <c r="AB10" s="8">
        <f t="shared" si="2"/>
        <v>45.5</v>
      </c>
      <c r="AC10" s="39">
        <f t="shared" si="3"/>
        <v>143.5</v>
      </c>
      <c r="AD10" t="s">
        <v>119</v>
      </c>
      <c r="AE10">
        <v>1</v>
      </c>
      <c r="AF10">
        <v>306006</v>
      </c>
      <c r="AG10"/>
      <c r="AH10"/>
    </row>
    <row r="11" spans="1:34" ht="12.75">
      <c r="A11" s="43"/>
      <c r="B11" s="44"/>
      <c r="C11" t="s">
        <v>85</v>
      </c>
      <c r="D11" s="19" t="s">
        <v>31</v>
      </c>
      <c r="E11" s="14">
        <v>7.5</v>
      </c>
      <c r="F11" s="14">
        <v>4</v>
      </c>
      <c r="G11" s="14">
        <v>9</v>
      </c>
      <c r="H11" s="14">
        <v>8</v>
      </c>
      <c r="I11" s="14">
        <v>7</v>
      </c>
      <c r="J11" s="15">
        <v>6.5</v>
      </c>
      <c r="K11" s="14">
        <v>8</v>
      </c>
      <c r="L11" s="14">
        <f t="shared" si="0"/>
        <v>50</v>
      </c>
      <c r="M11" s="22">
        <v>8</v>
      </c>
      <c r="N11" s="22">
        <v>5</v>
      </c>
      <c r="O11" s="22">
        <v>9</v>
      </c>
      <c r="P11" s="22">
        <v>8</v>
      </c>
      <c r="Q11" s="22">
        <v>6</v>
      </c>
      <c r="R11" s="15">
        <v>6.5</v>
      </c>
      <c r="S11" s="22">
        <v>3</v>
      </c>
      <c r="T11" s="8">
        <f t="shared" si="1"/>
        <v>45.5</v>
      </c>
      <c r="U11" s="1">
        <v>8</v>
      </c>
      <c r="V11" s="1">
        <v>6</v>
      </c>
      <c r="W11" s="1">
        <v>9</v>
      </c>
      <c r="X11" s="1">
        <v>8</v>
      </c>
      <c r="Y11" s="1">
        <v>6</v>
      </c>
      <c r="Z11" s="15">
        <v>6.5</v>
      </c>
      <c r="AA11" s="1">
        <v>4</v>
      </c>
      <c r="AB11" s="8">
        <f t="shared" si="2"/>
        <v>47.5</v>
      </c>
      <c r="AC11" s="39">
        <f t="shared" si="3"/>
        <v>143</v>
      </c>
      <c r="AD11" t="s">
        <v>85</v>
      </c>
      <c r="AE11">
        <v>3</v>
      </c>
      <c r="AF11">
        <v>2891</v>
      </c>
      <c r="AG11"/>
      <c r="AH11"/>
    </row>
    <row r="12" spans="1:34" ht="13.5" thickBot="1">
      <c r="A12" s="43"/>
      <c r="B12" s="44"/>
      <c r="C12" t="s">
        <v>34</v>
      </c>
      <c r="D12" s="19" t="s">
        <v>110</v>
      </c>
      <c r="E12" s="13">
        <v>8</v>
      </c>
      <c r="F12" s="13">
        <v>5</v>
      </c>
      <c r="G12" s="13">
        <v>6</v>
      </c>
      <c r="H12" s="13">
        <v>7</v>
      </c>
      <c r="I12" s="13">
        <v>3</v>
      </c>
      <c r="J12" s="14">
        <v>7</v>
      </c>
      <c r="K12" s="14">
        <v>7</v>
      </c>
      <c r="L12" s="14">
        <f t="shared" si="0"/>
        <v>43</v>
      </c>
      <c r="M12" s="36">
        <v>10</v>
      </c>
      <c r="N12" s="36">
        <v>6</v>
      </c>
      <c r="O12" s="36">
        <v>9</v>
      </c>
      <c r="P12" s="36">
        <v>7</v>
      </c>
      <c r="Q12" s="36">
        <v>4</v>
      </c>
      <c r="R12" s="14">
        <v>7</v>
      </c>
      <c r="S12" s="22">
        <v>5</v>
      </c>
      <c r="T12" s="8">
        <f t="shared" si="1"/>
        <v>48</v>
      </c>
      <c r="U12" s="1">
        <v>10</v>
      </c>
      <c r="V12" s="1">
        <v>5</v>
      </c>
      <c r="W12" s="1">
        <v>9</v>
      </c>
      <c r="X12" s="1">
        <v>8</v>
      </c>
      <c r="Y12" s="1">
        <v>5</v>
      </c>
      <c r="Z12" s="14">
        <v>7</v>
      </c>
      <c r="AA12" s="1">
        <v>8</v>
      </c>
      <c r="AB12" s="8">
        <f t="shared" si="2"/>
        <v>52</v>
      </c>
      <c r="AC12" s="39">
        <f t="shared" si="3"/>
        <v>143</v>
      </c>
      <c r="AD12" t="s">
        <v>34</v>
      </c>
      <c r="AE12">
        <v>2</v>
      </c>
      <c r="AF12">
        <v>8497</v>
      </c>
      <c r="AG12"/>
      <c r="AH12"/>
    </row>
    <row r="13" spans="1:34" ht="12.75">
      <c r="A13" s="43"/>
      <c r="B13" s="44"/>
      <c r="C13" t="s">
        <v>144</v>
      </c>
      <c r="D13" s="19" t="s">
        <v>145</v>
      </c>
      <c r="E13" s="18">
        <v>7</v>
      </c>
      <c r="F13" s="18">
        <v>6</v>
      </c>
      <c r="G13" s="18">
        <v>5</v>
      </c>
      <c r="H13" s="18">
        <v>5</v>
      </c>
      <c r="I13" s="18">
        <v>6</v>
      </c>
      <c r="J13" s="17">
        <v>6.5</v>
      </c>
      <c r="K13" s="18">
        <v>7</v>
      </c>
      <c r="L13" s="18">
        <f t="shared" si="0"/>
        <v>42.5</v>
      </c>
      <c r="M13" s="47">
        <v>9</v>
      </c>
      <c r="N13" s="47">
        <v>5</v>
      </c>
      <c r="O13" s="47">
        <v>9</v>
      </c>
      <c r="P13" s="47">
        <v>6</v>
      </c>
      <c r="Q13" s="47">
        <v>7</v>
      </c>
      <c r="R13" s="17">
        <v>6.5</v>
      </c>
      <c r="S13" s="47">
        <v>10</v>
      </c>
      <c r="T13" s="8">
        <f t="shared" si="1"/>
        <v>52.5</v>
      </c>
      <c r="U13" s="1">
        <v>8</v>
      </c>
      <c r="V13" s="1">
        <v>5.5</v>
      </c>
      <c r="W13" s="1">
        <v>7</v>
      </c>
      <c r="X13" s="1">
        <v>5.5</v>
      </c>
      <c r="Y13" s="1">
        <v>6.5</v>
      </c>
      <c r="Z13" s="17">
        <v>6.5</v>
      </c>
      <c r="AA13" s="1">
        <v>8.5</v>
      </c>
      <c r="AB13" s="8">
        <f t="shared" si="2"/>
        <v>47.5</v>
      </c>
      <c r="AC13" s="39">
        <f t="shared" si="3"/>
        <v>142.5</v>
      </c>
      <c r="AD13" t="s">
        <v>144</v>
      </c>
      <c r="AE13">
        <v>1</v>
      </c>
      <c r="AF13">
        <v>95477</v>
      </c>
      <c r="AG13"/>
      <c r="AH13"/>
    </row>
    <row r="14" spans="1:34" ht="12.75">
      <c r="A14" s="43"/>
      <c r="B14" s="44"/>
      <c r="C14" t="s">
        <v>37</v>
      </c>
      <c r="D14" s="19" t="s">
        <v>103</v>
      </c>
      <c r="E14" s="14">
        <v>9</v>
      </c>
      <c r="F14" s="14">
        <v>5</v>
      </c>
      <c r="G14" s="14">
        <v>7.5</v>
      </c>
      <c r="H14" s="14">
        <v>7</v>
      </c>
      <c r="I14" s="14">
        <v>5</v>
      </c>
      <c r="J14" s="14">
        <v>6.5</v>
      </c>
      <c r="K14" s="14">
        <v>8</v>
      </c>
      <c r="L14" s="14">
        <f t="shared" si="0"/>
        <v>48</v>
      </c>
      <c r="M14" s="20">
        <v>10</v>
      </c>
      <c r="N14" s="20">
        <v>6</v>
      </c>
      <c r="O14" s="20">
        <v>8.5</v>
      </c>
      <c r="P14" s="20">
        <v>8</v>
      </c>
      <c r="Q14" s="20">
        <v>4</v>
      </c>
      <c r="R14" s="14">
        <v>6.5</v>
      </c>
      <c r="S14" s="20">
        <v>2</v>
      </c>
      <c r="T14" s="8">
        <f t="shared" si="1"/>
        <v>45</v>
      </c>
      <c r="U14" s="1">
        <v>9</v>
      </c>
      <c r="V14" s="1">
        <v>5</v>
      </c>
      <c r="W14" s="1">
        <v>8</v>
      </c>
      <c r="X14" s="1">
        <v>8</v>
      </c>
      <c r="Y14" s="1">
        <v>5</v>
      </c>
      <c r="Z14" s="14">
        <v>6.5</v>
      </c>
      <c r="AA14" s="1">
        <v>5</v>
      </c>
      <c r="AB14" s="8">
        <f t="shared" si="2"/>
        <v>46.5</v>
      </c>
      <c r="AC14" s="39">
        <f t="shared" si="3"/>
        <v>139.5</v>
      </c>
      <c r="AD14" t="s">
        <v>37</v>
      </c>
      <c r="AE14">
        <v>1</v>
      </c>
      <c r="AF14">
        <v>34725</v>
      </c>
      <c r="AG14"/>
      <c r="AH14"/>
    </row>
    <row r="15" spans="1:34" ht="12.75">
      <c r="A15" s="43"/>
      <c r="B15" s="44"/>
      <c r="C15" t="s">
        <v>49</v>
      </c>
      <c r="D15" s="19" t="s">
        <v>50</v>
      </c>
      <c r="E15" s="12">
        <v>9</v>
      </c>
      <c r="F15" s="12">
        <v>6</v>
      </c>
      <c r="G15" s="12">
        <v>8.5</v>
      </c>
      <c r="H15" s="12">
        <v>7</v>
      </c>
      <c r="I15" s="12">
        <v>3</v>
      </c>
      <c r="J15" s="14">
        <v>7.5</v>
      </c>
      <c r="K15" s="14">
        <v>7</v>
      </c>
      <c r="L15" s="14">
        <f t="shared" si="0"/>
        <v>48</v>
      </c>
      <c r="M15" s="23">
        <v>9</v>
      </c>
      <c r="N15" s="23">
        <v>5</v>
      </c>
      <c r="O15" s="23">
        <v>9</v>
      </c>
      <c r="P15" s="23">
        <v>6</v>
      </c>
      <c r="Q15" s="23">
        <v>4</v>
      </c>
      <c r="R15" s="14">
        <v>7.5</v>
      </c>
      <c r="S15" s="22">
        <v>3</v>
      </c>
      <c r="T15" s="8">
        <f t="shared" si="1"/>
        <v>43.5</v>
      </c>
      <c r="U15" s="1">
        <v>10</v>
      </c>
      <c r="V15" s="1">
        <v>5</v>
      </c>
      <c r="W15" s="1">
        <v>9</v>
      </c>
      <c r="X15" s="1">
        <v>5</v>
      </c>
      <c r="Y15" s="1">
        <v>5</v>
      </c>
      <c r="Z15" s="14">
        <v>7.5</v>
      </c>
      <c r="AA15" s="1">
        <v>5</v>
      </c>
      <c r="AB15" s="8">
        <f t="shared" si="2"/>
        <v>46.5</v>
      </c>
      <c r="AC15" s="39">
        <f t="shared" si="3"/>
        <v>138</v>
      </c>
      <c r="AD15" t="s">
        <v>49</v>
      </c>
      <c r="AE15">
        <v>1</v>
      </c>
      <c r="AF15">
        <v>100362</v>
      </c>
      <c r="AG15"/>
      <c r="AH15"/>
    </row>
    <row r="16" spans="1:34" ht="13.5" thickBot="1">
      <c r="A16" s="43"/>
      <c r="B16" s="44"/>
      <c r="C16" t="s">
        <v>44</v>
      </c>
      <c r="D16" s="19" t="s">
        <v>68</v>
      </c>
      <c r="E16" s="14">
        <f>1+1+1+1+0+1+0+1</f>
        <v>6</v>
      </c>
      <c r="F16" s="14">
        <f>1+1+2+2</f>
        <v>6</v>
      </c>
      <c r="G16" s="14">
        <f>1.5+1.5+1.5+1+1+1+1+0.5+0</f>
        <v>9</v>
      </c>
      <c r="H16" s="14">
        <f>3+1+0+1+1+0+0</f>
        <v>6</v>
      </c>
      <c r="I16" s="14">
        <v>5</v>
      </c>
      <c r="J16" s="14">
        <v>8</v>
      </c>
      <c r="K16" s="14">
        <v>4</v>
      </c>
      <c r="L16" s="14">
        <f t="shared" si="0"/>
        <v>44</v>
      </c>
      <c r="M16" s="31">
        <v>8</v>
      </c>
      <c r="N16" s="31">
        <v>5</v>
      </c>
      <c r="O16" s="31">
        <v>8.5</v>
      </c>
      <c r="P16" s="31">
        <v>8</v>
      </c>
      <c r="Q16" s="31">
        <v>3</v>
      </c>
      <c r="R16" s="14">
        <v>8</v>
      </c>
      <c r="S16" s="31">
        <v>5</v>
      </c>
      <c r="T16" s="8">
        <f t="shared" si="1"/>
        <v>45.5</v>
      </c>
      <c r="U16" s="1">
        <v>8</v>
      </c>
      <c r="V16" s="1">
        <v>5</v>
      </c>
      <c r="W16" s="1">
        <v>8</v>
      </c>
      <c r="X16" s="1">
        <v>9</v>
      </c>
      <c r="Y16" s="1">
        <v>3</v>
      </c>
      <c r="Z16" s="14">
        <v>8</v>
      </c>
      <c r="AA16" s="1">
        <v>5</v>
      </c>
      <c r="AB16" s="8">
        <f t="shared" si="2"/>
        <v>46</v>
      </c>
      <c r="AC16" s="39">
        <f t="shared" si="3"/>
        <v>135.5</v>
      </c>
      <c r="AD16" t="s">
        <v>44</v>
      </c>
      <c r="AE16">
        <v>2</v>
      </c>
      <c r="AF16">
        <v>7786</v>
      </c>
      <c r="AG16"/>
      <c r="AH16"/>
    </row>
    <row r="17" spans="1:34" ht="12.75">
      <c r="A17" s="43"/>
      <c r="B17" s="44"/>
      <c r="C17" t="s">
        <v>73</v>
      </c>
      <c r="D17" s="19" t="s">
        <v>74</v>
      </c>
      <c r="E17" s="14">
        <v>8</v>
      </c>
      <c r="F17" s="14">
        <v>5</v>
      </c>
      <c r="G17" s="14">
        <v>9</v>
      </c>
      <c r="H17" s="14">
        <v>8</v>
      </c>
      <c r="I17" s="14">
        <v>4</v>
      </c>
      <c r="J17" s="14">
        <v>6.5</v>
      </c>
      <c r="K17" s="14">
        <v>7</v>
      </c>
      <c r="L17" s="14">
        <f t="shared" si="0"/>
        <v>47.5</v>
      </c>
      <c r="M17" s="22">
        <v>8</v>
      </c>
      <c r="N17" s="22">
        <v>5</v>
      </c>
      <c r="O17" s="22">
        <v>9</v>
      </c>
      <c r="P17" s="22">
        <v>8</v>
      </c>
      <c r="Q17" s="22">
        <v>3</v>
      </c>
      <c r="R17" s="14">
        <v>6.5</v>
      </c>
      <c r="S17" s="22">
        <v>3</v>
      </c>
      <c r="T17" s="8">
        <f t="shared" si="1"/>
        <v>42.5</v>
      </c>
      <c r="U17" s="1">
        <v>8</v>
      </c>
      <c r="V17" s="1">
        <v>5</v>
      </c>
      <c r="W17" s="1">
        <v>9</v>
      </c>
      <c r="X17" s="1">
        <v>8</v>
      </c>
      <c r="Y17" s="1">
        <v>3</v>
      </c>
      <c r="Z17" s="14">
        <v>6.5</v>
      </c>
      <c r="AA17" s="1">
        <v>4</v>
      </c>
      <c r="AB17" s="8">
        <f t="shared" si="2"/>
        <v>43.5</v>
      </c>
      <c r="AC17" s="39">
        <f t="shared" si="3"/>
        <v>133.5</v>
      </c>
      <c r="AD17" t="s">
        <v>73</v>
      </c>
      <c r="AE17">
        <v>1</v>
      </c>
      <c r="AF17">
        <v>58582</v>
      </c>
      <c r="AG17"/>
      <c r="AH17"/>
    </row>
    <row r="18" spans="1:34" ht="12.75">
      <c r="A18" s="43"/>
      <c r="B18" s="44"/>
      <c r="C18" t="s">
        <v>71</v>
      </c>
      <c r="D18" s="19" t="s">
        <v>72</v>
      </c>
      <c r="E18" s="14">
        <v>9</v>
      </c>
      <c r="F18" s="14">
        <v>5</v>
      </c>
      <c r="G18" s="14">
        <v>9</v>
      </c>
      <c r="H18" s="14">
        <v>6</v>
      </c>
      <c r="I18" s="14">
        <v>4</v>
      </c>
      <c r="J18" s="14">
        <v>6.5</v>
      </c>
      <c r="K18" s="14">
        <v>6</v>
      </c>
      <c r="L18" s="14">
        <f t="shared" si="0"/>
        <v>45.5</v>
      </c>
      <c r="M18" s="22">
        <v>10</v>
      </c>
      <c r="N18" s="22">
        <v>5</v>
      </c>
      <c r="O18" s="22">
        <v>9</v>
      </c>
      <c r="P18" s="22">
        <v>6</v>
      </c>
      <c r="Q18" s="22">
        <v>3</v>
      </c>
      <c r="R18" s="14">
        <v>6.5</v>
      </c>
      <c r="S18" s="22">
        <v>5</v>
      </c>
      <c r="T18" s="8">
        <f t="shared" si="1"/>
        <v>44.5</v>
      </c>
      <c r="U18" s="1">
        <v>8</v>
      </c>
      <c r="V18" s="1">
        <v>5</v>
      </c>
      <c r="W18" s="1">
        <v>8</v>
      </c>
      <c r="X18" s="1">
        <v>8</v>
      </c>
      <c r="Y18" s="1">
        <v>2</v>
      </c>
      <c r="Z18" s="14">
        <v>6.5</v>
      </c>
      <c r="AA18" s="1">
        <v>5</v>
      </c>
      <c r="AB18" s="8">
        <f t="shared" si="2"/>
        <v>42.5</v>
      </c>
      <c r="AC18" s="39">
        <f t="shared" si="3"/>
        <v>132.5</v>
      </c>
      <c r="AD18" t="s">
        <v>71</v>
      </c>
      <c r="AE18">
        <v>2</v>
      </c>
      <c r="AF18">
        <v>13229</v>
      </c>
      <c r="AG18"/>
      <c r="AH18"/>
    </row>
    <row r="19" spans="1:34" ht="12.75">
      <c r="A19" s="43"/>
      <c r="B19" s="46"/>
      <c r="C19" t="s">
        <v>146</v>
      </c>
      <c r="D19" s="19" t="s">
        <v>147</v>
      </c>
      <c r="E19" s="18">
        <v>6</v>
      </c>
      <c r="F19" s="18">
        <v>5</v>
      </c>
      <c r="G19" s="18">
        <v>7</v>
      </c>
      <c r="H19" s="18">
        <v>6</v>
      </c>
      <c r="I19" s="18">
        <v>3</v>
      </c>
      <c r="J19" s="17">
        <v>4</v>
      </c>
      <c r="K19" s="18">
        <v>6</v>
      </c>
      <c r="L19" s="18">
        <f t="shared" si="0"/>
        <v>37</v>
      </c>
      <c r="M19" s="26">
        <v>9</v>
      </c>
      <c r="N19" s="26">
        <v>5</v>
      </c>
      <c r="O19" s="26">
        <v>8.5</v>
      </c>
      <c r="P19" s="26">
        <v>8</v>
      </c>
      <c r="Q19" s="26">
        <v>5</v>
      </c>
      <c r="R19" s="17">
        <v>4</v>
      </c>
      <c r="S19" s="26">
        <v>7</v>
      </c>
      <c r="T19" s="8">
        <f t="shared" si="1"/>
        <v>46.5</v>
      </c>
      <c r="U19" s="1">
        <v>9</v>
      </c>
      <c r="V19" s="1">
        <v>5</v>
      </c>
      <c r="W19" s="1">
        <v>8</v>
      </c>
      <c r="X19" s="1">
        <v>10</v>
      </c>
      <c r="Y19" s="1">
        <v>4</v>
      </c>
      <c r="Z19" s="17">
        <v>4</v>
      </c>
      <c r="AA19" s="1">
        <v>8</v>
      </c>
      <c r="AB19" s="8">
        <f t="shared" si="2"/>
        <v>48</v>
      </c>
      <c r="AC19" s="39">
        <f t="shared" si="3"/>
        <v>131.5</v>
      </c>
      <c r="AD19" t="s">
        <v>146</v>
      </c>
      <c r="AE19">
        <v>1</v>
      </c>
      <c r="AF19">
        <v>94493</v>
      </c>
      <c r="AG19"/>
      <c r="AH19"/>
    </row>
    <row r="20" spans="1:34" ht="12.75">
      <c r="A20" s="43"/>
      <c r="B20" s="44"/>
      <c r="C20" t="s">
        <v>95</v>
      </c>
      <c r="D20" s="19" t="s">
        <v>96</v>
      </c>
      <c r="E20" s="14">
        <v>6</v>
      </c>
      <c r="F20" s="14">
        <v>3</v>
      </c>
      <c r="G20" s="14">
        <v>8</v>
      </c>
      <c r="H20" s="14">
        <v>6</v>
      </c>
      <c r="I20" s="14">
        <v>1</v>
      </c>
      <c r="J20" s="14">
        <v>8.5</v>
      </c>
      <c r="K20" s="14">
        <v>3</v>
      </c>
      <c r="L20" s="14">
        <f t="shared" si="0"/>
        <v>35.5</v>
      </c>
      <c r="M20" s="20">
        <v>9</v>
      </c>
      <c r="N20" s="20">
        <v>6</v>
      </c>
      <c r="O20" s="20">
        <v>9</v>
      </c>
      <c r="P20" s="20">
        <v>9</v>
      </c>
      <c r="Q20" s="20">
        <v>5</v>
      </c>
      <c r="R20" s="14">
        <v>8.5</v>
      </c>
      <c r="S20" s="20">
        <v>4</v>
      </c>
      <c r="T20" s="8">
        <f t="shared" si="1"/>
        <v>50.5</v>
      </c>
      <c r="U20" s="1">
        <v>8</v>
      </c>
      <c r="V20" s="1">
        <v>5</v>
      </c>
      <c r="W20" s="1">
        <v>8</v>
      </c>
      <c r="X20" s="1">
        <v>6</v>
      </c>
      <c r="Y20" s="1">
        <v>3</v>
      </c>
      <c r="Z20" s="14">
        <v>8.5</v>
      </c>
      <c r="AA20" s="1">
        <v>6</v>
      </c>
      <c r="AB20" s="8">
        <f t="shared" si="2"/>
        <v>44.5</v>
      </c>
      <c r="AC20" s="39">
        <f t="shared" si="3"/>
        <v>130.5</v>
      </c>
      <c r="AD20" t="s">
        <v>95</v>
      </c>
      <c r="AE20">
        <v>2</v>
      </c>
      <c r="AF20">
        <v>14086</v>
      </c>
      <c r="AG20"/>
      <c r="AH20"/>
    </row>
    <row r="21" spans="1:34" ht="12.75">
      <c r="A21" s="40"/>
      <c r="B21" s="42"/>
      <c r="C21" t="s">
        <v>46</v>
      </c>
      <c r="D21" s="19" t="s">
        <v>47</v>
      </c>
      <c r="E21" s="14">
        <v>8</v>
      </c>
      <c r="F21" s="14">
        <v>6</v>
      </c>
      <c r="G21" s="14">
        <v>7</v>
      </c>
      <c r="H21" s="14">
        <v>6</v>
      </c>
      <c r="I21" s="14">
        <v>3</v>
      </c>
      <c r="J21" s="14">
        <v>7.5</v>
      </c>
      <c r="K21" s="14">
        <v>7</v>
      </c>
      <c r="L21" s="14">
        <f t="shared" si="0"/>
        <v>44.5</v>
      </c>
      <c r="M21" s="20">
        <v>8.5</v>
      </c>
      <c r="N21" s="21">
        <v>5</v>
      </c>
      <c r="O21" s="21">
        <v>7</v>
      </c>
      <c r="P21" s="20">
        <v>6</v>
      </c>
      <c r="Q21" s="20">
        <v>2</v>
      </c>
      <c r="R21" s="14">
        <v>7.5</v>
      </c>
      <c r="S21" s="20">
        <v>7</v>
      </c>
      <c r="T21" s="8">
        <f>SUM(M21:S21)</f>
        <v>43</v>
      </c>
      <c r="U21" s="8">
        <v>9</v>
      </c>
      <c r="V21" s="8">
        <v>5</v>
      </c>
      <c r="W21" s="8">
        <v>7</v>
      </c>
      <c r="X21" s="8">
        <v>5</v>
      </c>
      <c r="Y21" s="8">
        <v>2</v>
      </c>
      <c r="Z21" s="14">
        <v>7.5</v>
      </c>
      <c r="AA21" s="8">
        <v>7</v>
      </c>
      <c r="AB21" s="8">
        <f>SUM(U21:AA21)</f>
        <v>42.5</v>
      </c>
      <c r="AC21" s="39">
        <f>L21+T21+AB21</f>
        <v>130</v>
      </c>
      <c r="AD21" t="s">
        <v>46</v>
      </c>
      <c r="AE21">
        <v>2</v>
      </c>
      <c r="AF21">
        <v>13450</v>
      </c>
      <c r="AG21"/>
      <c r="AH21"/>
    </row>
    <row r="22" spans="1:34" ht="12.75">
      <c r="A22" s="43"/>
      <c r="B22" s="44"/>
      <c r="C22" t="s">
        <v>69</v>
      </c>
      <c r="D22" s="19" t="s">
        <v>70</v>
      </c>
      <c r="E22" s="14">
        <v>9</v>
      </c>
      <c r="F22" s="14">
        <v>6</v>
      </c>
      <c r="G22" s="14">
        <v>9</v>
      </c>
      <c r="H22" s="14">
        <v>7</v>
      </c>
      <c r="I22" s="14">
        <v>3</v>
      </c>
      <c r="J22" s="14">
        <v>7</v>
      </c>
      <c r="K22" s="14">
        <v>5</v>
      </c>
      <c r="L22" s="14">
        <f t="shared" si="0"/>
        <v>46</v>
      </c>
      <c r="M22" s="22">
        <v>9</v>
      </c>
      <c r="N22" s="22">
        <v>6</v>
      </c>
      <c r="O22" s="22">
        <v>9</v>
      </c>
      <c r="P22" s="22">
        <v>6</v>
      </c>
      <c r="Q22" s="22">
        <v>2</v>
      </c>
      <c r="R22" s="14">
        <v>7</v>
      </c>
      <c r="S22" s="22">
        <v>3</v>
      </c>
      <c r="T22" s="8">
        <f t="shared" si="1"/>
        <v>42</v>
      </c>
      <c r="U22" s="1">
        <v>8</v>
      </c>
      <c r="V22" s="1">
        <v>6</v>
      </c>
      <c r="W22" s="1">
        <v>8</v>
      </c>
      <c r="X22" s="1">
        <v>8</v>
      </c>
      <c r="Y22" s="1">
        <v>2</v>
      </c>
      <c r="Z22" s="14">
        <v>7</v>
      </c>
      <c r="AA22" s="1">
        <v>3</v>
      </c>
      <c r="AB22" s="8">
        <f t="shared" si="2"/>
        <v>42</v>
      </c>
      <c r="AC22" s="39">
        <f t="shared" si="3"/>
        <v>130</v>
      </c>
      <c r="AD22" t="s">
        <v>69</v>
      </c>
      <c r="AE22">
        <v>2</v>
      </c>
      <c r="AF22">
        <v>8464</v>
      </c>
      <c r="AG22"/>
      <c r="AH22"/>
    </row>
    <row r="23" spans="1:34" ht="12.75">
      <c r="A23" s="43"/>
      <c r="B23" s="44"/>
      <c r="C23" t="s">
        <v>61</v>
      </c>
      <c r="D23" s="19" t="s">
        <v>62</v>
      </c>
      <c r="E23" s="15">
        <f>1+1+1+0+1+1+1+1</f>
        <v>7</v>
      </c>
      <c r="F23" s="15">
        <f>0+1+2+2</f>
        <v>5</v>
      </c>
      <c r="G23" s="15">
        <f>1.5+1.5+1.5+0+0+1+1+0.5+0</f>
        <v>7</v>
      </c>
      <c r="H23" s="15">
        <f>3+1+1+1+0+1+1</f>
        <v>8</v>
      </c>
      <c r="I23" s="15">
        <v>5</v>
      </c>
      <c r="J23" s="14">
        <v>7</v>
      </c>
      <c r="K23" s="15">
        <v>4</v>
      </c>
      <c r="L23" s="14">
        <f t="shared" si="0"/>
        <v>43</v>
      </c>
      <c r="M23" s="23">
        <v>8</v>
      </c>
      <c r="N23" s="26">
        <v>5</v>
      </c>
      <c r="O23" s="26">
        <v>7</v>
      </c>
      <c r="P23" s="25">
        <v>6.5</v>
      </c>
      <c r="Q23" s="25">
        <v>2</v>
      </c>
      <c r="R23" s="14">
        <v>7</v>
      </c>
      <c r="S23" s="25">
        <v>7</v>
      </c>
      <c r="T23" s="8">
        <f t="shared" si="1"/>
        <v>42.5</v>
      </c>
      <c r="U23" s="1">
        <v>8</v>
      </c>
      <c r="V23" s="1">
        <v>5</v>
      </c>
      <c r="W23" s="1">
        <v>7</v>
      </c>
      <c r="X23" s="1">
        <v>6</v>
      </c>
      <c r="Y23" s="1">
        <v>3</v>
      </c>
      <c r="Z23" s="14">
        <v>7</v>
      </c>
      <c r="AA23" s="1">
        <v>7</v>
      </c>
      <c r="AB23" s="8">
        <f t="shared" si="2"/>
        <v>43</v>
      </c>
      <c r="AC23" s="39">
        <f t="shared" si="3"/>
        <v>128.5</v>
      </c>
      <c r="AD23" t="s">
        <v>61</v>
      </c>
      <c r="AE23">
        <v>2</v>
      </c>
      <c r="AF23">
        <v>16382</v>
      </c>
      <c r="AG23"/>
      <c r="AH23"/>
    </row>
    <row r="24" spans="1:34" ht="12.75">
      <c r="A24" s="43"/>
      <c r="B24" s="44"/>
      <c r="C24" t="s">
        <v>291</v>
      </c>
      <c r="D24" s="19" t="s">
        <v>55</v>
      </c>
      <c r="E24" s="12">
        <v>7</v>
      </c>
      <c r="F24" s="12">
        <v>5</v>
      </c>
      <c r="G24" s="12">
        <v>8</v>
      </c>
      <c r="H24" s="12">
        <v>8</v>
      </c>
      <c r="I24" s="12">
        <v>1</v>
      </c>
      <c r="J24" s="14">
        <v>4</v>
      </c>
      <c r="K24" s="14">
        <v>5</v>
      </c>
      <c r="L24" s="14">
        <f t="shared" si="0"/>
        <v>38</v>
      </c>
      <c r="M24" s="23">
        <v>9</v>
      </c>
      <c r="N24" s="25">
        <v>5</v>
      </c>
      <c r="O24" s="25">
        <v>6.5</v>
      </c>
      <c r="P24" s="23">
        <v>9</v>
      </c>
      <c r="Q24" s="23">
        <v>4</v>
      </c>
      <c r="R24" s="14">
        <v>4</v>
      </c>
      <c r="S24" s="22">
        <v>8</v>
      </c>
      <c r="T24" s="8">
        <f t="shared" si="1"/>
        <v>45.5</v>
      </c>
      <c r="U24" s="1">
        <v>9</v>
      </c>
      <c r="V24" s="1">
        <v>5</v>
      </c>
      <c r="W24" s="1">
        <v>6</v>
      </c>
      <c r="X24" s="1">
        <v>8</v>
      </c>
      <c r="Y24" s="1">
        <v>3</v>
      </c>
      <c r="Z24" s="14">
        <v>4</v>
      </c>
      <c r="AA24" s="1">
        <v>8</v>
      </c>
      <c r="AB24" s="8">
        <f t="shared" si="2"/>
        <v>43</v>
      </c>
      <c r="AC24" s="39">
        <f t="shared" si="3"/>
        <v>126.5</v>
      </c>
      <c r="AD24" t="s">
        <v>54</v>
      </c>
      <c r="AE24">
        <v>1</v>
      </c>
      <c r="AF24">
        <v>58440</v>
      </c>
      <c r="AG24"/>
      <c r="AH24"/>
    </row>
    <row r="25" spans="1:34" ht="12.75">
      <c r="A25" s="43"/>
      <c r="B25" s="46"/>
      <c r="C25" t="s">
        <v>148</v>
      </c>
      <c r="D25" s="19" t="s">
        <v>149</v>
      </c>
      <c r="E25" s="17">
        <v>7</v>
      </c>
      <c r="F25" s="17">
        <v>6</v>
      </c>
      <c r="G25" s="17">
        <v>7</v>
      </c>
      <c r="H25" s="17">
        <v>6</v>
      </c>
      <c r="I25" s="17">
        <v>4</v>
      </c>
      <c r="J25" s="17">
        <v>7</v>
      </c>
      <c r="K25" s="17">
        <v>7</v>
      </c>
      <c r="L25" s="17">
        <f t="shared" si="0"/>
        <v>44</v>
      </c>
      <c r="M25" s="26">
        <v>8</v>
      </c>
      <c r="N25" s="26">
        <v>6</v>
      </c>
      <c r="O25" s="26">
        <v>10</v>
      </c>
      <c r="P25" s="26">
        <v>6</v>
      </c>
      <c r="Q25" s="26">
        <v>3</v>
      </c>
      <c r="R25" s="17">
        <v>7</v>
      </c>
      <c r="S25" s="26">
        <v>2</v>
      </c>
      <c r="T25" s="8">
        <f t="shared" si="1"/>
        <v>42</v>
      </c>
      <c r="U25" s="1">
        <v>7</v>
      </c>
      <c r="V25" s="1">
        <v>5</v>
      </c>
      <c r="W25" s="1">
        <v>9</v>
      </c>
      <c r="X25" s="1">
        <v>6</v>
      </c>
      <c r="Y25" s="1">
        <v>4</v>
      </c>
      <c r="Z25" s="17">
        <v>7</v>
      </c>
      <c r="AA25" s="1">
        <v>2</v>
      </c>
      <c r="AB25" s="8">
        <f t="shared" si="2"/>
        <v>40</v>
      </c>
      <c r="AC25" s="39">
        <f t="shared" si="3"/>
        <v>126</v>
      </c>
      <c r="AD25" t="s">
        <v>148</v>
      </c>
      <c r="AE25">
        <v>2</v>
      </c>
      <c r="AF25">
        <v>4159</v>
      </c>
      <c r="AG25"/>
      <c r="AH25"/>
    </row>
    <row r="26" spans="1:34" ht="12.75">
      <c r="A26" s="43"/>
      <c r="B26" s="44"/>
      <c r="C26" t="s">
        <v>36</v>
      </c>
      <c r="D26" s="19" t="s">
        <v>58</v>
      </c>
      <c r="E26" s="13">
        <v>4</v>
      </c>
      <c r="F26" s="13">
        <v>6</v>
      </c>
      <c r="G26" s="13">
        <v>4.5</v>
      </c>
      <c r="H26" s="13">
        <v>9</v>
      </c>
      <c r="I26" s="13">
        <v>1</v>
      </c>
      <c r="J26" s="14">
        <v>5</v>
      </c>
      <c r="K26" s="14">
        <v>5</v>
      </c>
      <c r="L26" s="14">
        <f t="shared" si="0"/>
        <v>34.5</v>
      </c>
      <c r="M26" s="23">
        <v>9.5</v>
      </c>
      <c r="N26" s="26">
        <v>5</v>
      </c>
      <c r="O26" s="26">
        <v>7</v>
      </c>
      <c r="P26" s="25">
        <v>9</v>
      </c>
      <c r="Q26" s="25">
        <v>4</v>
      </c>
      <c r="R26" s="14">
        <v>5</v>
      </c>
      <c r="S26" s="25">
        <v>6</v>
      </c>
      <c r="T26" s="8">
        <f t="shared" si="1"/>
        <v>45.5</v>
      </c>
      <c r="U26" s="1">
        <v>9</v>
      </c>
      <c r="V26" s="1">
        <v>5</v>
      </c>
      <c r="W26" s="1">
        <v>7</v>
      </c>
      <c r="X26" s="1">
        <v>8</v>
      </c>
      <c r="Y26" s="1">
        <v>3</v>
      </c>
      <c r="Z26" s="14">
        <v>5</v>
      </c>
      <c r="AA26" s="1">
        <v>8</v>
      </c>
      <c r="AB26" s="8">
        <f t="shared" si="2"/>
        <v>45</v>
      </c>
      <c r="AC26" s="39">
        <f t="shared" si="3"/>
        <v>125</v>
      </c>
      <c r="AD26" t="s">
        <v>36</v>
      </c>
      <c r="AE26">
        <v>1</v>
      </c>
      <c r="AF26">
        <v>27558</v>
      </c>
      <c r="AG26"/>
      <c r="AH26"/>
    </row>
    <row r="27" spans="1:34" ht="12.75">
      <c r="A27" s="43"/>
      <c r="B27" s="44"/>
      <c r="C27" t="s">
        <v>59</v>
      </c>
      <c r="D27" s="19" t="s">
        <v>60</v>
      </c>
      <c r="E27" s="13">
        <v>5</v>
      </c>
      <c r="F27" s="13">
        <v>5</v>
      </c>
      <c r="G27" s="13">
        <v>9.5</v>
      </c>
      <c r="H27" s="13">
        <v>6</v>
      </c>
      <c r="I27" s="13">
        <v>1</v>
      </c>
      <c r="J27" s="14">
        <v>6</v>
      </c>
      <c r="K27" s="14">
        <v>4</v>
      </c>
      <c r="L27" s="14">
        <f t="shared" si="0"/>
        <v>36.5</v>
      </c>
      <c r="M27" s="23">
        <v>8</v>
      </c>
      <c r="N27" s="26">
        <v>5</v>
      </c>
      <c r="O27" s="26">
        <v>9</v>
      </c>
      <c r="P27" s="25">
        <v>7</v>
      </c>
      <c r="Q27" s="25">
        <v>2</v>
      </c>
      <c r="R27" s="14">
        <v>6</v>
      </c>
      <c r="S27" s="25">
        <v>5</v>
      </c>
      <c r="T27" s="8">
        <f t="shared" si="1"/>
        <v>42</v>
      </c>
      <c r="U27" s="1">
        <v>7</v>
      </c>
      <c r="V27" s="1">
        <v>5</v>
      </c>
      <c r="W27" s="1">
        <v>9</v>
      </c>
      <c r="X27" s="1">
        <v>7</v>
      </c>
      <c r="Y27" s="1">
        <v>2</v>
      </c>
      <c r="Z27" s="14">
        <v>6</v>
      </c>
      <c r="AA27" s="1">
        <v>6</v>
      </c>
      <c r="AB27" s="8">
        <f t="shared" si="2"/>
        <v>42</v>
      </c>
      <c r="AC27" s="39">
        <f t="shared" si="3"/>
        <v>120.5</v>
      </c>
      <c r="AD27" t="s">
        <v>59</v>
      </c>
      <c r="AE27">
        <v>3</v>
      </c>
      <c r="AF27">
        <v>2566</v>
      </c>
      <c r="AG27"/>
      <c r="AH27"/>
    </row>
    <row r="28" spans="1:34" ht="12.75">
      <c r="A28" s="43"/>
      <c r="B28" s="44"/>
      <c r="C28" t="s">
        <v>136</v>
      </c>
      <c r="D28" s="19" t="s">
        <v>137</v>
      </c>
      <c r="E28" s="17">
        <v>8</v>
      </c>
      <c r="F28" s="17">
        <v>6</v>
      </c>
      <c r="G28" s="17">
        <v>7</v>
      </c>
      <c r="H28" s="17">
        <v>7</v>
      </c>
      <c r="I28" s="17">
        <v>6</v>
      </c>
      <c r="J28" s="17">
        <v>5.5</v>
      </c>
      <c r="K28" s="17">
        <v>7</v>
      </c>
      <c r="L28" s="17">
        <f t="shared" si="0"/>
        <v>46.5</v>
      </c>
      <c r="M28" s="22">
        <v>4</v>
      </c>
      <c r="N28" s="22">
        <v>5</v>
      </c>
      <c r="O28" s="22">
        <v>8.5</v>
      </c>
      <c r="P28" s="22">
        <v>6</v>
      </c>
      <c r="Q28" s="22">
        <v>3</v>
      </c>
      <c r="R28" s="17">
        <v>5.5</v>
      </c>
      <c r="S28" s="22">
        <v>2</v>
      </c>
      <c r="T28" s="8">
        <f t="shared" si="1"/>
        <v>34</v>
      </c>
      <c r="U28" s="1">
        <v>5</v>
      </c>
      <c r="V28" s="1">
        <v>5</v>
      </c>
      <c r="W28" s="1">
        <v>8</v>
      </c>
      <c r="X28" s="1">
        <v>6</v>
      </c>
      <c r="Y28" s="1">
        <v>5</v>
      </c>
      <c r="Z28" s="17">
        <v>5.5</v>
      </c>
      <c r="AA28" s="1">
        <v>5</v>
      </c>
      <c r="AB28" s="8">
        <f t="shared" si="2"/>
        <v>39.5</v>
      </c>
      <c r="AC28" s="39">
        <f t="shared" si="3"/>
        <v>120</v>
      </c>
      <c r="AD28" t="s">
        <v>136</v>
      </c>
      <c r="AE28">
        <v>3</v>
      </c>
      <c r="AF28">
        <v>2402</v>
      </c>
      <c r="AG28"/>
      <c r="AH28"/>
    </row>
    <row r="29" spans="1:34" ht="12.75">
      <c r="A29" s="43"/>
      <c r="B29" s="44"/>
      <c r="C29" t="s">
        <v>88</v>
      </c>
      <c r="D29" s="19" t="s">
        <v>89</v>
      </c>
      <c r="E29" s="14">
        <f>1+0+0+1+1+0+1</f>
        <v>4</v>
      </c>
      <c r="F29" s="14">
        <v>5</v>
      </c>
      <c r="G29" s="14">
        <f>2+1+1+1+3.5</f>
        <v>8.5</v>
      </c>
      <c r="H29" s="14">
        <f>3+1+1+0+0+0+0</f>
        <v>5</v>
      </c>
      <c r="I29" s="14">
        <v>2</v>
      </c>
      <c r="J29" s="14">
        <v>5</v>
      </c>
      <c r="K29" s="14">
        <v>6</v>
      </c>
      <c r="L29" s="14">
        <f t="shared" si="0"/>
        <v>35.5</v>
      </c>
      <c r="M29" s="20">
        <v>7</v>
      </c>
      <c r="N29" s="20">
        <v>5</v>
      </c>
      <c r="O29" s="20">
        <v>9</v>
      </c>
      <c r="P29" s="20">
        <v>8</v>
      </c>
      <c r="Q29" s="20">
        <v>3</v>
      </c>
      <c r="R29" s="14">
        <v>5</v>
      </c>
      <c r="S29" s="20">
        <v>6</v>
      </c>
      <c r="T29" s="8">
        <f t="shared" si="1"/>
        <v>43</v>
      </c>
      <c r="U29" s="1">
        <v>6</v>
      </c>
      <c r="V29" s="1">
        <v>5</v>
      </c>
      <c r="W29" s="1">
        <v>8</v>
      </c>
      <c r="X29" s="1">
        <v>7</v>
      </c>
      <c r="Y29" s="1">
        <v>3</v>
      </c>
      <c r="Z29" s="14">
        <v>5</v>
      </c>
      <c r="AA29" s="1">
        <v>7</v>
      </c>
      <c r="AB29" s="8">
        <f t="shared" si="2"/>
        <v>41</v>
      </c>
      <c r="AC29" s="39">
        <f t="shared" si="3"/>
        <v>119.5</v>
      </c>
      <c r="AD29" t="s">
        <v>88</v>
      </c>
      <c r="AE29">
        <v>1</v>
      </c>
      <c r="AF29">
        <v>23044</v>
      </c>
      <c r="AG29"/>
      <c r="AH29"/>
    </row>
    <row r="30" spans="1:34" ht="12.75">
      <c r="A30" s="43"/>
      <c r="B30" s="44"/>
      <c r="C30" t="s">
        <v>77</v>
      </c>
      <c r="D30" s="19" t="s">
        <v>78</v>
      </c>
      <c r="E30" s="12">
        <v>8</v>
      </c>
      <c r="F30" s="12">
        <v>6</v>
      </c>
      <c r="G30" s="12">
        <v>9</v>
      </c>
      <c r="H30" s="12">
        <v>5</v>
      </c>
      <c r="I30" s="12">
        <v>5</v>
      </c>
      <c r="J30" s="14">
        <v>6.5</v>
      </c>
      <c r="K30" s="14">
        <v>4</v>
      </c>
      <c r="L30" s="14">
        <f t="shared" si="0"/>
        <v>43.5</v>
      </c>
      <c r="M30" s="23">
        <v>10</v>
      </c>
      <c r="N30" s="23">
        <v>5</v>
      </c>
      <c r="O30" s="23">
        <v>7.5</v>
      </c>
      <c r="P30" s="23">
        <v>4</v>
      </c>
      <c r="Q30" s="23">
        <v>2</v>
      </c>
      <c r="R30" s="14">
        <v>6.5</v>
      </c>
      <c r="S30" s="22">
        <v>3</v>
      </c>
      <c r="T30" s="8">
        <f t="shared" si="1"/>
        <v>38</v>
      </c>
      <c r="U30" s="1">
        <v>8</v>
      </c>
      <c r="V30" s="1">
        <v>5</v>
      </c>
      <c r="W30" s="1">
        <v>7</v>
      </c>
      <c r="X30" s="1">
        <v>4</v>
      </c>
      <c r="Y30" s="1">
        <v>3</v>
      </c>
      <c r="Z30" s="14">
        <v>6.5</v>
      </c>
      <c r="AA30" s="1">
        <v>4</v>
      </c>
      <c r="AB30" s="8">
        <f t="shared" si="2"/>
        <v>37.5</v>
      </c>
      <c r="AC30" s="39">
        <f t="shared" si="3"/>
        <v>119</v>
      </c>
      <c r="AD30" t="s">
        <v>77</v>
      </c>
      <c r="AE30">
        <v>2</v>
      </c>
      <c r="AF30">
        <v>5972</v>
      </c>
      <c r="AG30"/>
      <c r="AH30"/>
    </row>
    <row r="31" spans="1:34" ht="12.75">
      <c r="A31" s="43"/>
      <c r="B31" s="44"/>
      <c r="C31" t="s">
        <v>138</v>
      </c>
      <c r="D31" s="19" t="s">
        <v>139</v>
      </c>
      <c r="E31" s="17">
        <v>8</v>
      </c>
      <c r="F31" s="17">
        <v>5</v>
      </c>
      <c r="G31" s="17">
        <v>7</v>
      </c>
      <c r="H31" s="17">
        <v>6</v>
      </c>
      <c r="I31" s="17">
        <v>1</v>
      </c>
      <c r="J31" s="17">
        <v>6.5</v>
      </c>
      <c r="K31" s="17">
        <v>5</v>
      </c>
      <c r="L31" s="17">
        <f t="shared" si="0"/>
        <v>38.5</v>
      </c>
      <c r="M31" s="22">
        <v>8</v>
      </c>
      <c r="N31" s="22">
        <v>5</v>
      </c>
      <c r="O31" s="22">
        <v>6.5</v>
      </c>
      <c r="P31" s="22">
        <v>6</v>
      </c>
      <c r="Q31" s="22">
        <v>3</v>
      </c>
      <c r="R31" s="17">
        <v>6.5</v>
      </c>
      <c r="S31" s="22">
        <v>5</v>
      </c>
      <c r="T31" s="8">
        <f t="shared" si="1"/>
        <v>40</v>
      </c>
      <c r="U31" s="1">
        <v>7</v>
      </c>
      <c r="V31" s="1">
        <v>5</v>
      </c>
      <c r="W31" s="1">
        <v>6</v>
      </c>
      <c r="X31" s="1">
        <v>6</v>
      </c>
      <c r="Y31" s="1">
        <v>2</v>
      </c>
      <c r="Z31" s="17">
        <v>6.5</v>
      </c>
      <c r="AA31" s="1">
        <v>8</v>
      </c>
      <c r="AB31" s="8">
        <f t="shared" si="2"/>
        <v>40.5</v>
      </c>
      <c r="AC31" s="39">
        <f t="shared" si="3"/>
        <v>119</v>
      </c>
      <c r="AD31" t="s">
        <v>138</v>
      </c>
      <c r="AE31">
        <v>3</v>
      </c>
      <c r="AF31">
        <v>665</v>
      </c>
      <c r="AG31"/>
      <c r="AH31"/>
    </row>
    <row r="32" spans="1:34" ht="12.75">
      <c r="A32" s="43"/>
      <c r="B32" s="44"/>
      <c r="C32" t="s">
        <v>142</v>
      </c>
      <c r="D32" s="19" t="s">
        <v>143</v>
      </c>
      <c r="E32" s="18">
        <v>5</v>
      </c>
      <c r="F32" s="18">
        <v>5</v>
      </c>
      <c r="G32" s="18">
        <v>6</v>
      </c>
      <c r="H32" s="18">
        <v>7</v>
      </c>
      <c r="I32" s="18">
        <v>5</v>
      </c>
      <c r="J32" s="17">
        <v>6</v>
      </c>
      <c r="K32" s="18">
        <v>5</v>
      </c>
      <c r="L32" s="18">
        <f t="shared" si="0"/>
        <v>39</v>
      </c>
      <c r="M32" s="22">
        <v>7</v>
      </c>
      <c r="N32" s="22">
        <v>5</v>
      </c>
      <c r="O32" s="22">
        <v>5.5</v>
      </c>
      <c r="P32" s="22">
        <v>8</v>
      </c>
      <c r="Q32" s="22">
        <v>5</v>
      </c>
      <c r="R32" s="17">
        <v>6</v>
      </c>
      <c r="S32" s="22">
        <v>3</v>
      </c>
      <c r="T32" s="8">
        <f t="shared" si="1"/>
        <v>39.5</v>
      </c>
      <c r="U32" s="1">
        <v>7</v>
      </c>
      <c r="V32" s="1">
        <v>5</v>
      </c>
      <c r="W32" s="1">
        <v>6</v>
      </c>
      <c r="X32" s="1">
        <v>8</v>
      </c>
      <c r="Y32" s="1">
        <v>3</v>
      </c>
      <c r="Z32" s="17">
        <v>6</v>
      </c>
      <c r="AA32" s="1">
        <v>5</v>
      </c>
      <c r="AB32" s="8">
        <f t="shared" si="2"/>
        <v>40</v>
      </c>
      <c r="AC32" s="39">
        <f t="shared" si="3"/>
        <v>118.5</v>
      </c>
      <c r="AD32" t="s">
        <v>142</v>
      </c>
      <c r="AE32">
        <v>3</v>
      </c>
      <c r="AF32">
        <v>1473</v>
      </c>
      <c r="AG32"/>
      <c r="AH32"/>
    </row>
    <row r="33" spans="1:34" ht="12.75">
      <c r="A33" s="43"/>
      <c r="B33" s="44"/>
      <c r="C33" t="s">
        <v>99</v>
      </c>
      <c r="D33" s="19" t="s">
        <v>100</v>
      </c>
      <c r="E33" s="14">
        <v>4</v>
      </c>
      <c r="F33" s="14">
        <v>4</v>
      </c>
      <c r="G33" s="14">
        <v>8.5</v>
      </c>
      <c r="H33" s="14">
        <v>7</v>
      </c>
      <c r="I33" s="14">
        <v>1</v>
      </c>
      <c r="J33" s="14">
        <v>7.5</v>
      </c>
      <c r="K33" s="14">
        <v>6</v>
      </c>
      <c r="L33" s="14">
        <f t="shared" si="0"/>
        <v>38</v>
      </c>
      <c r="M33" s="22">
        <v>6</v>
      </c>
      <c r="N33" s="22">
        <v>5</v>
      </c>
      <c r="O33" s="22">
        <v>7.5</v>
      </c>
      <c r="P33" s="22">
        <v>6</v>
      </c>
      <c r="Q33" s="22">
        <v>4</v>
      </c>
      <c r="R33" s="14">
        <v>7.5</v>
      </c>
      <c r="S33" s="22">
        <v>3</v>
      </c>
      <c r="T33" s="8">
        <f t="shared" si="1"/>
        <v>39</v>
      </c>
      <c r="U33" s="1">
        <v>6</v>
      </c>
      <c r="V33" s="1">
        <v>5</v>
      </c>
      <c r="W33" s="1">
        <v>7.5</v>
      </c>
      <c r="X33" s="1">
        <v>6</v>
      </c>
      <c r="Y33" s="1">
        <v>3</v>
      </c>
      <c r="Z33" s="14">
        <v>7.5</v>
      </c>
      <c r="AA33" s="1">
        <v>5</v>
      </c>
      <c r="AB33" s="8">
        <f t="shared" si="2"/>
        <v>40</v>
      </c>
      <c r="AC33" s="39">
        <f t="shared" si="3"/>
        <v>117</v>
      </c>
      <c r="AD33" t="s">
        <v>99</v>
      </c>
      <c r="AE33">
        <v>2</v>
      </c>
      <c r="AF33">
        <v>3528</v>
      </c>
      <c r="AG33"/>
      <c r="AH33"/>
    </row>
    <row r="34" spans="1:34" ht="12.75">
      <c r="A34" s="43"/>
      <c r="B34" s="44"/>
      <c r="C34" t="s">
        <v>106</v>
      </c>
      <c r="D34" s="19" t="s">
        <v>107</v>
      </c>
      <c r="E34" s="13">
        <v>7</v>
      </c>
      <c r="F34" s="13">
        <v>4</v>
      </c>
      <c r="G34" s="13">
        <v>5.5</v>
      </c>
      <c r="H34" s="13">
        <v>4</v>
      </c>
      <c r="I34" s="13">
        <v>2</v>
      </c>
      <c r="J34" s="14">
        <v>7</v>
      </c>
      <c r="K34" s="14">
        <v>4</v>
      </c>
      <c r="L34" s="14">
        <f t="shared" si="0"/>
        <v>33.5</v>
      </c>
      <c r="M34" s="35">
        <v>9</v>
      </c>
      <c r="N34" s="35">
        <v>5</v>
      </c>
      <c r="O34" s="35">
        <v>8.5</v>
      </c>
      <c r="P34" s="35">
        <v>6</v>
      </c>
      <c r="Q34" s="35">
        <v>5</v>
      </c>
      <c r="R34" s="14">
        <v>7</v>
      </c>
      <c r="S34" s="22">
        <v>2</v>
      </c>
      <c r="T34" s="8">
        <f t="shared" si="1"/>
        <v>42.5</v>
      </c>
      <c r="U34" s="1">
        <v>8</v>
      </c>
      <c r="V34" s="1">
        <v>5</v>
      </c>
      <c r="W34" s="1">
        <v>7</v>
      </c>
      <c r="X34" s="1">
        <v>6</v>
      </c>
      <c r="Y34" s="1">
        <v>4</v>
      </c>
      <c r="Z34" s="14">
        <v>7</v>
      </c>
      <c r="AA34" s="1">
        <v>3</v>
      </c>
      <c r="AB34" s="8">
        <f t="shared" si="2"/>
        <v>40</v>
      </c>
      <c r="AC34" s="39">
        <f t="shared" si="3"/>
        <v>116</v>
      </c>
      <c r="AD34" t="s">
        <v>106</v>
      </c>
      <c r="AE34">
        <v>2</v>
      </c>
      <c r="AF34">
        <v>4372</v>
      </c>
      <c r="AG34"/>
      <c r="AH34"/>
    </row>
    <row r="35" spans="1:34" ht="12.75">
      <c r="A35" s="43"/>
      <c r="B35" s="44"/>
      <c r="C35" t="s">
        <v>111</v>
      </c>
      <c r="D35" s="19" t="s">
        <v>112</v>
      </c>
      <c r="E35" s="14">
        <v>9</v>
      </c>
      <c r="F35" s="14">
        <v>5</v>
      </c>
      <c r="G35" s="14">
        <v>7</v>
      </c>
      <c r="H35" s="14">
        <v>5</v>
      </c>
      <c r="I35" s="14">
        <v>3</v>
      </c>
      <c r="J35" s="14">
        <v>6</v>
      </c>
      <c r="K35" s="14">
        <v>6</v>
      </c>
      <c r="L35" s="14">
        <f t="shared" si="0"/>
        <v>41</v>
      </c>
      <c r="M35" s="22">
        <v>8</v>
      </c>
      <c r="N35" s="22">
        <v>5</v>
      </c>
      <c r="O35" s="22">
        <v>7</v>
      </c>
      <c r="P35" s="22">
        <v>6</v>
      </c>
      <c r="Q35" s="22">
        <v>2</v>
      </c>
      <c r="R35" s="14">
        <v>6</v>
      </c>
      <c r="S35" s="22">
        <v>3</v>
      </c>
      <c r="T35" s="8">
        <f t="shared" si="1"/>
        <v>37</v>
      </c>
      <c r="U35" s="1">
        <v>7</v>
      </c>
      <c r="V35" s="1">
        <v>5</v>
      </c>
      <c r="W35" s="1">
        <v>6</v>
      </c>
      <c r="X35" s="1">
        <v>6</v>
      </c>
      <c r="Y35" s="1">
        <v>2</v>
      </c>
      <c r="Z35" s="14">
        <v>6</v>
      </c>
      <c r="AA35" s="1">
        <v>5</v>
      </c>
      <c r="AB35" s="8">
        <f t="shared" si="2"/>
        <v>37</v>
      </c>
      <c r="AC35" s="39">
        <f t="shared" si="3"/>
        <v>115</v>
      </c>
      <c r="AD35" t="s">
        <v>111</v>
      </c>
      <c r="AE35">
        <v>3</v>
      </c>
      <c r="AF35">
        <v>182</v>
      </c>
      <c r="AG35"/>
      <c r="AH35"/>
    </row>
    <row r="36" spans="1:34" ht="12.75">
      <c r="A36" s="43"/>
      <c r="B36" s="44"/>
      <c r="C36" t="s">
        <v>75</v>
      </c>
      <c r="D36" s="19" t="s">
        <v>76</v>
      </c>
      <c r="E36" s="12">
        <v>6</v>
      </c>
      <c r="F36" s="12">
        <v>6</v>
      </c>
      <c r="G36" s="12">
        <v>7</v>
      </c>
      <c r="H36" s="12">
        <v>5</v>
      </c>
      <c r="I36" s="12">
        <v>2</v>
      </c>
      <c r="J36" s="14">
        <v>7.5</v>
      </c>
      <c r="K36" s="14">
        <v>4</v>
      </c>
      <c r="L36" s="14">
        <f t="shared" si="0"/>
        <v>37.5</v>
      </c>
      <c r="M36" s="32">
        <v>7</v>
      </c>
      <c r="N36" s="32">
        <v>5</v>
      </c>
      <c r="O36" s="32">
        <v>7</v>
      </c>
      <c r="P36" s="32">
        <v>5</v>
      </c>
      <c r="Q36" s="32">
        <v>1</v>
      </c>
      <c r="R36" s="14">
        <v>7.5</v>
      </c>
      <c r="S36" s="33">
        <v>5</v>
      </c>
      <c r="T36" s="8">
        <f t="shared" si="1"/>
        <v>37.5</v>
      </c>
      <c r="U36" s="1">
        <v>7</v>
      </c>
      <c r="V36" s="1">
        <v>5</v>
      </c>
      <c r="W36" s="1">
        <v>7</v>
      </c>
      <c r="X36" s="1">
        <v>5</v>
      </c>
      <c r="Y36" s="1">
        <v>3</v>
      </c>
      <c r="Z36" s="14">
        <v>7.5</v>
      </c>
      <c r="AA36" s="1">
        <v>5</v>
      </c>
      <c r="AB36" s="8">
        <f t="shared" si="2"/>
        <v>39.5</v>
      </c>
      <c r="AC36" s="39">
        <f t="shared" si="3"/>
        <v>114.5</v>
      </c>
      <c r="AD36" t="s">
        <v>75</v>
      </c>
      <c r="AE36">
        <v>2</v>
      </c>
      <c r="AF36">
        <v>9053</v>
      </c>
      <c r="AG36"/>
      <c r="AH36"/>
    </row>
    <row r="37" spans="1:34" ht="12.75">
      <c r="A37" s="43"/>
      <c r="B37" s="44"/>
      <c r="C37" t="s">
        <v>90</v>
      </c>
      <c r="D37" s="19" t="s">
        <v>91</v>
      </c>
      <c r="E37" s="15">
        <f>1+0+0+0+1+0+1</f>
        <v>3</v>
      </c>
      <c r="F37" s="12">
        <v>5</v>
      </c>
      <c r="G37" s="12">
        <f>2+1+1+2+3.5</f>
        <v>9.5</v>
      </c>
      <c r="H37" s="12">
        <f>3+1+0+0+0+1+0</f>
        <v>5</v>
      </c>
      <c r="I37" s="12">
        <v>4</v>
      </c>
      <c r="J37" s="14">
        <v>5</v>
      </c>
      <c r="K37" s="14">
        <v>5</v>
      </c>
      <c r="L37" s="14">
        <f t="shared" si="0"/>
        <v>36.5</v>
      </c>
      <c r="M37" s="21">
        <v>7</v>
      </c>
      <c r="N37" s="21">
        <v>5</v>
      </c>
      <c r="O37" s="21">
        <v>9</v>
      </c>
      <c r="P37" s="21">
        <v>7</v>
      </c>
      <c r="Q37" s="21">
        <v>4</v>
      </c>
      <c r="R37" s="14">
        <v>5</v>
      </c>
      <c r="S37" s="20">
        <v>3</v>
      </c>
      <c r="T37" s="8">
        <f t="shared" si="1"/>
        <v>40</v>
      </c>
      <c r="U37" s="1">
        <v>7</v>
      </c>
      <c r="V37" s="1">
        <v>5</v>
      </c>
      <c r="W37" s="1">
        <v>8</v>
      </c>
      <c r="X37" s="1">
        <v>7</v>
      </c>
      <c r="Y37" s="1">
        <v>3</v>
      </c>
      <c r="Z37" s="14">
        <v>5</v>
      </c>
      <c r="AA37" s="1">
        <v>3</v>
      </c>
      <c r="AB37" s="8">
        <f t="shared" si="2"/>
        <v>38</v>
      </c>
      <c r="AC37" s="39">
        <f t="shared" si="3"/>
        <v>114.5</v>
      </c>
      <c r="AD37" t="s">
        <v>90</v>
      </c>
      <c r="AE37">
        <v>1</v>
      </c>
      <c r="AF37">
        <v>21425</v>
      </c>
      <c r="AG37"/>
      <c r="AH37"/>
    </row>
    <row r="38" spans="1:34" ht="12.75">
      <c r="A38" s="43"/>
      <c r="B38" s="44"/>
      <c r="C38" t="s">
        <v>29</v>
      </c>
      <c r="D38" s="19" t="s">
        <v>123</v>
      </c>
      <c r="E38" s="16">
        <v>8</v>
      </c>
      <c r="F38" s="16">
        <v>5</v>
      </c>
      <c r="G38" s="16">
        <v>9</v>
      </c>
      <c r="H38" s="16">
        <v>5</v>
      </c>
      <c r="I38" s="16">
        <v>4</v>
      </c>
      <c r="J38" s="16">
        <v>5.5</v>
      </c>
      <c r="K38" s="16">
        <v>7</v>
      </c>
      <c r="L38" s="14">
        <f t="shared" si="0"/>
        <v>43.5</v>
      </c>
      <c r="M38" s="22">
        <v>8</v>
      </c>
      <c r="N38" s="22">
        <v>5</v>
      </c>
      <c r="O38" s="22">
        <v>10</v>
      </c>
      <c r="P38" s="22">
        <v>6</v>
      </c>
      <c r="Q38" s="22">
        <v>2</v>
      </c>
      <c r="R38" s="16">
        <v>5.5</v>
      </c>
      <c r="S38" s="22">
        <v>1</v>
      </c>
      <c r="T38" s="8">
        <f t="shared" si="1"/>
        <v>37.5</v>
      </c>
      <c r="U38" s="1">
        <v>6</v>
      </c>
      <c r="V38" s="1">
        <v>5</v>
      </c>
      <c r="W38" s="1">
        <v>8</v>
      </c>
      <c r="X38" s="1">
        <v>6</v>
      </c>
      <c r="Y38" s="1">
        <v>2</v>
      </c>
      <c r="Z38" s="16">
        <v>5.5</v>
      </c>
      <c r="AA38" s="1">
        <v>1</v>
      </c>
      <c r="AB38" s="8">
        <f t="shared" si="2"/>
        <v>33.5</v>
      </c>
      <c r="AC38" s="39">
        <f t="shared" si="3"/>
        <v>114.5</v>
      </c>
      <c r="AD38" t="s">
        <v>29</v>
      </c>
      <c r="AE38">
        <v>3</v>
      </c>
      <c r="AF38">
        <v>794</v>
      </c>
      <c r="AG38"/>
      <c r="AH38"/>
    </row>
    <row r="39" spans="1:34" ht="12.75">
      <c r="A39" s="43"/>
      <c r="B39" s="44"/>
      <c r="C39" t="s">
        <v>92</v>
      </c>
      <c r="D39" s="19" t="s">
        <v>93</v>
      </c>
      <c r="E39" s="14">
        <f>1+0+0+1+1+0+1</f>
        <v>4</v>
      </c>
      <c r="F39" s="14">
        <v>6</v>
      </c>
      <c r="G39" s="14">
        <f>1+1+1+2+3.5</f>
        <v>8.5</v>
      </c>
      <c r="H39" s="14">
        <f>3+1+0+0+0+1+0</f>
        <v>5</v>
      </c>
      <c r="I39" s="14">
        <v>2</v>
      </c>
      <c r="J39" s="14">
        <v>5</v>
      </c>
      <c r="K39" s="14">
        <v>5</v>
      </c>
      <c r="L39" s="14">
        <f t="shared" si="0"/>
        <v>35.5</v>
      </c>
      <c r="M39" s="20">
        <v>8.5</v>
      </c>
      <c r="N39" s="20">
        <v>5</v>
      </c>
      <c r="O39" s="20">
        <v>9</v>
      </c>
      <c r="P39" s="20">
        <v>5</v>
      </c>
      <c r="Q39" s="20">
        <v>3</v>
      </c>
      <c r="R39" s="14">
        <v>5</v>
      </c>
      <c r="S39" s="20">
        <v>3</v>
      </c>
      <c r="T39" s="8">
        <f t="shared" si="1"/>
        <v>38.5</v>
      </c>
      <c r="U39" s="1">
        <v>8</v>
      </c>
      <c r="V39" s="1">
        <v>5</v>
      </c>
      <c r="W39" s="1">
        <v>7</v>
      </c>
      <c r="X39" s="1">
        <v>8</v>
      </c>
      <c r="Y39" s="1">
        <v>2</v>
      </c>
      <c r="Z39" s="14">
        <v>5</v>
      </c>
      <c r="AA39" s="1">
        <v>4</v>
      </c>
      <c r="AB39" s="8">
        <f t="shared" si="2"/>
        <v>39</v>
      </c>
      <c r="AC39" s="39">
        <f t="shared" si="3"/>
        <v>113</v>
      </c>
      <c r="AD39" t="s">
        <v>92</v>
      </c>
      <c r="AE39">
        <v>2</v>
      </c>
      <c r="AF39">
        <v>5338</v>
      </c>
      <c r="AG39"/>
      <c r="AH39"/>
    </row>
    <row r="40" spans="1:34" ht="12.75">
      <c r="A40" s="43"/>
      <c r="B40" s="44"/>
      <c r="C40" t="s">
        <v>63</v>
      </c>
      <c r="D40" s="19" t="s">
        <v>64</v>
      </c>
      <c r="E40" s="12">
        <f>1+0+1+1+0+0+0+0</f>
        <v>3</v>
      </c>
      <c r="F40" s="12">
        <f>1+1+2+2</f>
        <v>6</v>
      </c>
      <c r="G40" s="15">
        <f>1.5+1.5+1.5+0+0+1+1+0.5+1</f>
        <v>8</v>
      </c>
      <c r="H40" s="12">
        <f>3+1+0+0+0+1+0</f>
        <v>5</v>
      </c>
      <c r="I40" s="12">
        <v>2</v>
      </c>
      <c r="J40" s="14">
        <v>5.5</v>
      </c>
      <c r="K40" s="14">
        <v>4</v>
      </c>
      <c r="L40" s="14">
        <f t="shared" si="0"/>
        <v>33.5</v>
      </c>
      <c r="M40" s="48">
        <v>7</v>
      </c>
      <c r="N40" s="48">
        <v>5</v>
      </c>
      <c r="O40" s="48">
        <v>7</v>
      </c>
      <c r="P40" s="48">
        <v>6</v>
      </c>
      <c r="Q40" s="48">
        <v>2</v>
      </c>
      <c r="R40" s="14">
        <v>5.5</v>
      </c>
      <c r="S40" s="49">
        <v>5</v>
      </c>
      <c r="T40" s="8">
        <f t="shared" si="1"/>
        <v>37.5</v>
      </c>
      <c r="U40" s="1">
        <v>6</v>
      </c>
      <c r="V40" s="1">
        <v>5</v>
      </c>
      <c r="W40" s="1">
        <v>7</v>
      </c>
      <c r="X40" s="1">
        <v>6</v>
      </c>
      <c r="Y40" s="1">
        <v>3</v>
      </c>
      <c r="Z40" s="14">
        <v>5.5</v>
      </c>
      <c r="AA40" s="1">
        <v>8</v>
      </c>
      <c r="AB40" s="8">
        <f t="shared" si="2"/>
        <v>40.5</v>
      </c>
      <c r="AC40" s="39">
        <f t="shared" si="3"/>
        <v>111.5</v>
      </c>
      <c r="AD40" t="s">
        <v>63</v>
      </c>
      <c r="AE40">
        <v>2</v>
      </c>
      <c r="AF40">
        <v>18616</v>
      </c>
      <c r="AG40"/>
      <c r="AH40"/>
    </row>
    <row r="41" spans="1:34" ht="12.75">
      <c r="A41" s="43"/>
      <c r="B41" s="44"/>
      <c r="C41" t="s">
        <v>130</v>
      </c>
      <c r="D41" s="19" t="s">
        <v>131</v>
      </c>
      <c r="E41" s="17">
        <v>5</v>
      </c>
      <c r="F41" s="17">
        <v>6</v>
      </c>
      <c r="G41" s="17">
        <v>7</v>
      </c>
      <c r="H41" s="17">
        <v>5</v>
      </c>
      <c r="I41" s="17">
        <v>2</v>
      </c>
      <c r="J41" s="17">
        <v>7.5</v>
      </c>
      <c r="K41" s="17">
        <v>4</v>
      </c>
      <c r="L41" s="17">
        <f t="shared" si="0"/>
        <v>36.5</v>
      </c>
      <c r="M41" s="22">
        <v>6</v>
      </c>
      <c r="N41" s="22">
        <v>5</v>
      </c>
      <c r="O41" s="22">
        <v>6</v>
      </c>
      <c r="P41" s="22">
        <v>6</v>
      </c>
      <c r="Q41" s="22">
        <v>2</v>
      </c>
      <c r="R41" s="17">
        <v>7.5</v>
      </c>
      <c r="S41" s="22">
        <v>4</v>
      </c>
      <c r="T41" s="8">
        <f t="shared" si="1"/>
        <v>36.5</v>
      </c>
      <c r="U41" s="1">
        <v>6</v>
      </c>
      <c r="V41" s="1">
        <v>5</v>
      </c>
      <c r="W41" s="1">
        <v>6</v>
      </c>
      <c r="X41" s="1">
        <v>6</v>
      </c>
      <c r="Y41" s="1">
        <v>3</v>
      </c>
      <c r="Z41" s="17">
        <v>7.5</v>
      </c>
      <c r="AA41" s="1">
        <v>5</v>
      </c>
      <c r="AB41" s="8">
        <f t="shared" si="2"/>
        <v>38.5</v>
      </c>
      <c r="AC41" s="39">
        <f t="shared" si="3"/>
        <v>111.5</v>
      </c>
      <c r="AD41" t="s">
        <v>130</v>
      </c>
      <c r="AE41">
        <v>3</v>
      </c>
      <c r="AF41">
        <v>791</v>
      </c>
      <c r="AG41"/>
      <c r="AH41"/>
    </row>
    <row r="42" spans="1:34" ht="12.75">
      <c r="A42" s="43"/>
      <c r="B42" s="44"/>
      <c r="C42" t="s">
        <v>79</v>
      </c>
      <c r="D42" s="19" t="s">
        <v>80</v>
      </c>
      <c r="E42" s="14">
        <v>8</v>
      </c>
      <c r="F42" s="14">
        <v>4</v>
      </c>
      <c r="G42" s="14">
        <v>7</v>
      </c>
      <c r="H42" s="14">
        <v>4</v>
      </c>
      <c r="I42" s="14">
        <v>1</v>
      </c>
      <c r="J42" s="15">
        <v>7.5</v>
      </c>
      <c r="K42" s="14">
        <v>6</v>
      </c>
      <c r="L42" s="14">
        <f t="shared" si="0"/>
        <v>37.5</v>
      </c>
      <c r="M42" s="22">
        <v>8</v>
      </c>
      <c r="N42" s="22">
        <v>5</v>
      </c>
      <c r="O42" s="22">
        <v>5.5</v>
      </c>
      <c r="P42" s="22">
        <v>5</v>
      </c>
      <c r="Q42" s="22">
        <v>2</v>
      </c>
      <c r="R42" s="15">
        <v>7.5</v>
      </c>
      <c r="S42" s="22">
        <v>2</v>
      </c>
      <c r="T42" s="8">
        <f t="shared" si="1"/>
        <v>35</v>
      </c>
      <c r="U42" s="1">
        <v>8</v>
      </c>
      <c r="V42" s="1">
        <v>5</v>
      </c>
      <c r="W42" s="1">
        <v>6</v>
      </c>
      <c r="X42" s="1">
        <v>4</v>
      </c>
      <c r="Y42" s="1">
        <v>2</v>
      </c>
      <c r="Z42" s="15">
        <v>7.5</v>
      </c>
      <c r="AA42" s="1">
        <v>5</v>
      </c>
      <c r="AB42" s="8">
        <f t="shared" si="2"/>
        <v>37.5</v>
      </c>
      <c r="AC42" s="39">
        <f t="shared" si="3"/>
        <v>110</v>
      </c>
      <c r="AD42" t="s">
        <v>79</v>
      </c>
      <c r="AE42">
        <v>2</v>
      </c>
      <c r="AF42">
        <v>9025</v>
      </c>
      <c r="AG42"/>
      <c r="AH42"/>
    </row>
    <row r="43" spans="1:34" ht="12.75">
      <c r="A43" s="43"/>
      <c r="B43" s="44"/>
      <c r="C43" t="s">
        <v>48</v>
      </c>
      <c r="D43" s="19" t="s">
        <v>39</v>
      </c>
      <c r="E43" s="14">
        <v>5</v>
      </c>
      <c r="F43" s="14">
        <v>6</v>
      </c>
      <c r="G43" s="14">
        <v>6.5</v>
      </c>
      <c r="H43" s="14">
        <v>6</v>
      </c>
      <c r="I43" s="14">
        <v>1</v>
      </c>
      <c r="J43" s="14">
        <v>4</v>
      </c>
      <c r="K43" s="14">
        <v>3</v>
      </c>
      <c r="L43" s="14">
        <f t="shared" si="0"/>
        <v>31.5</v>
      </c>
      <c r="M43" s="22">
        <v>8</v>
      </c>
      <c r="N43" s="23">
        <v>5</v>
      </c>
      <c r="O43" s="23">
        <v>7.5</v>
      </c>
      <c r="P43" s="22">
        <v>6</v>
      </c>
      <c r="Q43" s="22">
        <v>4</v>
      </c>
      <c r="R43" s="14">
        <v>4</v>
      </c>
      <c r="S43" s="22">
        <v>3</v>
      </c>
      <c r="T43" s="8">
        <f t="shared" si="1"/>
        <v>37.5</v>
      </c>
      <c r="U43" s="1">
        <v>9</v>
      </c>
      <c r="V43" s="1">
        <v>5</v>
      </c>
      <c r="W43" s="1">
        <v>7</v>
      </c>
      <c r="X43" s="1">
        <v>6</v>
      </c>
      <c r="Y43" s="1">
        <v>3</v>
      </c>
      <c r="Z43" s="14">
        <v>4</v>
      </c>
      <c r="AA43" s="1">
        <v>4</v>
      </c>
      <c r="AB43" s="8">
        <f t="shared" si="2"/>
        <v>38</v>
      </c>
      <c r="AC43" s="39">
        <f t="shared" si="3"/>
        <v>107</v>
      </c>
      <c r="AD43" t="s">
        <v>48</v>
      </c>
      <c r="AE43">
        <v>1</v>
      </c>
      <c r="AF43">
        <v>23259</v>
      </c>
      <c r="AG43"/>
      <c r="AH43"/>
    </row>
    <row r="44" spans="1:34" ht="12.75">
      <c r="A44" s="43"/>
      <c r="B44" s="44"/>
      <c r="C44" t="s">
        <v>128</v>
      </c>
      <c r="D44" s="19" t="s">
        <v>129</v>
      </c>
      <c r="E44" s="16">
        <v>5</v>
      </c>
      <c r="F44" s="16">
        <v>4</v>
      </c>
      <c r="G44" s="16">
        <v>6</v>
      </c>
      <c r="H44" s="16">
        <v>5</v>
      </c>
      <c r="I44" s="16">
        <v>2</v>
      </c>
      <c r="J44" s="16">
        <v>5.5</v>
      </c>
      <c r="K44" s="16">
        <v>5</v>
      </c>
      <c r="L44" s="14">
        <f t="shared" si="0"/>
        <v>32.5</v>
      </c>
      <c r="M44" s="22">
        <v>7</v>
      </c>
      <c r="N44" s="22">
        <v>5</v>
      </c>
      <c r="O44" s="22">
        <v>8.5</v>
      </c>
      <c r="P44" s="22">
        <v>6</v>
      </c>
      <c r="Q44" s="22">
        <v>2</v>
      </c>
      <c r="R44" s="16">
        <v>5.5</v>
      </c>
      <c r="S44" s="22">
        <v>1</v>
      </c>
      <c r="T44" s="8">
        <f t="shared" si="1"/>
        <v>35</v>
      </c>
      <c r="U44" s="1">
        <v>7</v>
      </c>
      <c r="V44" s="1">
        <v>5</v>
      </c>
      <c r="W44" s="1">
        <v>8</v>
      </c>
      <c r="X44" s="1">
        <v>8</v>
      </c>
      <c r="Y44" s="1">
        <v>3</v>
      </c>
      <c r="Z44" s="16">
        <v>5.5</v>
      </c>
      <c r="AA44" s="1">
        <v>3</v>
      </c>
      <c r="AB44" s="8">
        <f t="shared" si="2"/>
        <v>39.5</v>
      </c>
      <c r="AC44" s="39">
        <f t="shared" si="3"/>
        <v>107</v>
      </c>
      <c r="AD44" t="s">
        <v>128</v>
      </c>
      <c r="AE44">
        <v>3</v>
      </c>
      <c r="AF44">
        <v>841</v>
      </c>
      <c r="AG44"/>
      <c r="AH44"/>
    </row>
    <row r="45" spans="1:34" ht="12.75">
      <c r="A45" s="43"/>
      <c r="B45" s="44"/>
      <c r="C45" t="s">
        <v>43</v>
      </c>
      <c r="D45" s="19" t="s">
        <v>140</v>
      </c>
      <c r="E45" s="18">
        <v>4</v>
      </c>
      <c r="F45" s="18">
        <v>5</v>
      </c>
      <c r="G45" s="18">
        <v>6</v>
      </c>
      <c r="H45" s="18">
        <v>6</v>
      </c>
      <c r="I45" s="18">
        <v>3</v>
      </c>
      <c r="J45" s="17">
        <v>6.5</v>
      </c>
      <c r="K45" s="18">
        <v>4</v>
      </c>
      <c r="L45" s="18">
        <f t="shared" si="0"/>
        <v>34.5</v>
      </c>
      <c r="M45" s="22">
        <v>7</v>
      </c>
      <c r="N45" s="22">
        <v>3</v>
      </c>
      <c r="O45" s="22">
        <v>5.5</v>
      </c>
      <c r="P45" s="22">
        <v>7</v>
      </c>
      <c r="Q45" s="22">
        <v>2</v>
      </c>
      <c r="R45" s="17">
        <v>6.5</v>
      </c>
      <c r="S45" s="22">
        <v>4</v>
      </c>
      <c r="T45" s="8">
        <f t="shared" si="1"/>
        <v>35</v>
      </c>
      <c r="U45" s="1">
        <v>7</v>
      </c>
      <c r="V45" s="1">
        <v>5</v>
      </c>
      <c r="W45" s="1">
        <v>5</v>
      </c>
      <c r="X45" s="1">
        <v>7</v>
      </c>
      <c r="Y45" s="1">
        <v>2</v>
      </c>
      <c r="Z45" s="17">
        <v>6.5</v>
      </c>
      <c r="AA45" s="1">
        <v>5</v>
      </c>
      <c r="AB45" s="8">
        <f t="shared" si="2"/>
        <v>37.5</v>
      </c>
      <c r="AC45" s="39">
        <f t="shared" si="3"/>
        <v>107</v>
      </c>
      <c r="AD45" t="s">
        <v>43</v>
      </c>
      <c r="AE45">
        <v>2</v>
      </c>
      <c r="AF45">
        <v>3111</v>
      </c>
      <c r="AG45"/>
      <c r="AH45"/>
    </row>
    <row r="46" spans="1:34" ht="12.75">
      <c r="A46" s="43"/>
      <c r="B46" s="44"/>
      <c r="C46" t="s">
        <v>113</v>
      </c>
      <c r="D46" s="19" t="s">
        <v>114</v>
      </c>
      <c r="E46" s="14">
        <v>5</v>
      </c>
      <c r="F46" s="14">
        <v>4</v>
      </c>
      <c r="G46" s="14">
        <v>6.5</v>
      </c>
      <c r="H46" s="14">
        <v>7</v>
      </c>
      <c r="I46" s="14">
        <v>3</v>
      </c>
      <c r="J46" s="14">
        <v>4.5</v>
      </c>
      <c r="K46" s="14">
        <v>5</v>
      </c>
      <c r="L46" s="14">
        <f t="shared" si="0"/>
        <v>35</v>
      </c>
      <c r="M46" s="22">
        <v>8</v>
      </c>
      <c r="N46" s="22">
        <v>5</v>
      </c>
      <c r="O46" s="22">
        <v>7</v>
      </c>
      <c r="P46" s="22">
        <v>6</v>
      </c>
      <c r="Q46" s="22">
        <v>3</v>
      </c>
      <c r="R46" s="14">
        <v>4.5</v>
      </c>
      <c r="S46" s="22">
        <v>3</v>
      </c>
      <c r="T46" s="8">
        <f t="shared" si="1"/>
        <v>36.5</v>
      </c>
      <c r="U46" s="1">
        <v>7</v>
      </c>
      <c r="V46" s="1">
        <v>5</v>
      </c>
      <c r="W46" s="1">
        <v>6</v>
      </c>
      <c r="X46" s="1">
        <v>6</v>
      </c>
      <c r="Y46" s="1">
        <v>2</v>
      </c>
      <c r="Z46" s="14">
        <v>4.5</v>
      </c>
      <c r="AA46" s="1">
        <v>4</v>
      </c>
      <c r="AB46" s="8">
        <f t="shared" si="2"/>
        <v>34.5</v>
      </c>
      <c r="AC46" s="39">
        <f t="shared" si="3"/>
        <v>106</v>
      </c>
      <c r="AD46" t="s">
        <v>113</v>
      </c>
      <c r="AE46">
        <v>3</v>
      </c>
      <c r="AF46">
        <v>131</v>
      </c>
      <c r="AG46"/>
      <c r="AH46"/>
    </row>
    <row r="47" spans="1:34" ht="12.75">
      <c r="A47" s="43"/>
      <c r="B47" s="44"/>
      <c r="C47" t="s">
        <v>81</v>
      </c>
      <c r="D47" s="19" t="s">
        <v>82</v>
      </c>
      <c r="E47" s="14">
        <v>8</v>
      </c>
      <c r="F47" s="14">
        <v>4</v>
      </c>
      <c r="G47" s="14">
        <v>7</v>
      </c>
      <c r="H47" s="14">
        <v>5.5</v>
      </c>
      <c r="I47" s="14">
        <v>3</v>
      </c>
      <c r="J47" s="15">
        <v>5</v>
      </c>
      <c r="K47" s="14">
        <v>4</v>
      </c>
      <c r="L47" s="14">
        <f t="shared" si="0"/>
        <v>36.5</v>
      </c>
      <c r="M47" s="22">
        <v>6.5</v>
      </c>
      <c r="N47" s="22">
        <v>6</v>
      </c>
      <c r="O47" s="22">
        <v>6.5</v>
      </c>
      <c r="P47" s="22">
        <v>5</v>
      </c>
      <c r="Q47" s="22">
        <v>3</v>
      </c>
      <c r="R47" s="15">
        <v>5</v>
      </c>
      <c r="S47" s="22">
        <v>2</v>
      </c>
      <c r="T47" s="8">
        <f t="shared" si="1"/>
        <v>34</v>
      </c>
      <c r="U47" s="1">
        <v>7</v>
      </c>
      <c r="V47" s="1">
        <v>5</v>
      </c>
      <c r="W47" s="1">
        <v>6</v>
      </c>
      <c r="X47" s="1">
        <v>5</v>
      </c>
      <c r="Y47" s="1">
        <v>3</v>
      </c>
      <c r="Z47" s="15">
        <v>5</v>
      </c>
      <c r="AA47" s="1">
        <v>4</v>
      </c>
      <c r="AB47" s="8">
        <f t="shared" si="2"/>
        <v>35</v>
      </c>
      <c r="AC47" s="39">
        <f t="shared" si="3"/>
        <v>105.5</v>
      </c>
      <c r="AD47" t="s">
        <v>81</v>
      </c>
      <c r="AE47">
        <v>2</v>
      </c>
      <c r="AF47">
        <v>12770</v>
      </c>
      <c r="AG47"/>
      <c r="AH47"/>
    </row>
    <row r="48" spans="1:34" ht="12.75">
      <c r="A48" s="43"/>
      <c r="B48" s="44"/>
      <c r="C48" t="s">
        <v>117</v>
      </c>
      <c r="D48" s="19" t="s">
        <v>118</v>
      </c>
      <c r="E48" s="14">
        <v>6</v>
      </c>
      <c r="F48" s="14">
        <v>5</v>
      </c>
      <c r="G48" s="14">
        <v>6</v>
      </c>
      <c r="H48" s="14">
        <v>6</v>
      </c>
      <c r="I48" s="14">
        <v>5</v>
      </c>
      <c r="J48" s="14">
        <v>5</v>
      </c>
      <c r="K48" s="14">
        <v>5</v>
      </c>
      <c r="L48" s="14">
        <f t="shared" si="0"/>
        <v>38</v>
      </c>
      <c r="M48" s="22">
        <v>4</v>
      </c>
      <c r="N48" s="22">
        <v>5</v>
      </c>
      <c r="O48" s="22">
        <v>7</v>
      </c>
      <c r="P48" s="22">
        <v>6</v>
      </c>
      <c r="Q48" s="22">
        <v>2</v>
      </c>
      <c r="R48" s="14">
        <v>5</v>
      </c>
      <c r="S48" s="22">
        <v>4</v>
      </c>
      <c r="T48" s="8">
        <f t="shared" si="1"/>
        <v>33</v>
      </c>
      <c r="U48" s="1">
        <v>6</v>
      </c>
      <c r="V48" s="1">
        <v>5</v>
      </c>
      <c r="W48" s="1">
        <v>6</v>
      </c>
      <c r="X48" s="1">
        <v>6</v>
      </c>
      <c r="Y48" s="1">
        <v>2</v>
      </c>
      <c r="Z48" s="14">
        <v>5</v>
      </c>
      <c r="AA48" s="1">
        <v>4</v>
      </c>
      <c r="AB48" s="8">
        <f t="shared" si="2"/>
        <v>34</v>
      </c>
      <c r="AC48" s="39">
        <f t="shared" si="3"/>
        <v>105</v>
      </c>
      <c r="AD48" t="s">
        <v>117</v>
      </c>
      <c r="AE48">
        <v>3</v>
      </c>
      <c r="AF48">
        <v>833</v>
      </c>
      <c r="AG48"/>
      <c r="AH48"/>
    </row>
    <row r="49" spans="1:34" ht="12.75">
      <c r="A49" s="43"/>
      <c r="B49" s="44"/>
      <c r="C49" t="s">
        <v>126</v>
      </c>
      <c r="D49" s="19" t="s">
        <v>127</v>
      </c>
      <c r="E49" s="16">
        <v>3</v>
      </c>
      <c r="F49" s="16">
        <v>3</v>
      </c>
      <c r="G49" s="16">
        <v>6</v>
      </c>
      <c r="H49" s="16">
        <v>5</v>
      </c>
      <c r="I49" s="16">
        <v>2</v>
      </c>
      <c r="J49" s="16">
        <v>5.5</v>
      </c>
      <c r="K49" s="16">
        <v>4</v>
      </c>
      <c r="L49" s="14">
        <f t="shared" si="0"/>
        <v>28.5</v>
      </c>
      <c r="M49" s="22">
        <v>4</v>
      </c>
      <c r="N49" s="22">
        <v>5</v>
      </c>
      <c r="O49" s="22">
        <v>7</v>
      </c>
      <c r="P49" s="22">
        <v>6</v>
      </c>
      <c r="Q49" s="22">
        <v>4</v>
      </c>
      <c r="R49" s="16">
        <v>5.5</v>
      </c>
      <c r="S49" s="22">
        <v>5</v>
      </c>
      <c r="T49" s="8">
        <f t="shared" si="1"/>
        <v>36.5</v>
      </c>
      <c r="U49" s="1">
        <v>4</v>
      </c>
      <c r="V49" s="1">
        <v>5</v>
      </c>
      <c r="W49" s="1">
        <v>7</v>
      </c>
      <c r="X49" s="1">
        <v>7</v>
      </c>
      <c r="Y49" s="1">
        <v>4</v>
      </c>
      <c r="Z49" s="16">
        <v>5.5</v>
      </c>
      <c r="AA49" s="1">
        <v>5</v>
      </c>
      <c r="AB49" s="8">
        <f t="shared" si="2"/>
        <v>37.5</v>
      </c>
      <c r="AC49" s="39">
        <f t="shared" si="3"/>
        <v>102.5</v>
      </c>
      <c r="AD49" t="s">
        <v>126</v>
      </c>
      <c r="AE49">
        <v>3</v>
      </c>
      <c r="AF49">
        <v>609</v>
      </c>
      <c r="AG49"/>
      <c r="AH49"/>
    </row>
    <row r="50" spans="1:34" ht="12.75">
      <c r="A50" s="43"/>
      <c r="B50" s="44"/>
      <c r="C50" t="s">
        <v>83</v>
      </c>
      <c r="D50" s="19" t="s">
        <v>84</v>
      </c>
      <c r="E50" s="14">
        <v>7.5</v>
      </c>
      <c r="F50" s="14">
        <v>2.5</v>
      </c>
      <c r="G50" s="14">
        <v>6.5</v>
      </c>
      <c r="H50" s="14">
        <v>3.5</v>
      </c>
      <c r="I50" s="14">
        <v>4</v>
      </c>
      <c r="J50" s="15">
        <v>5</v>
      </c>
      <c r="K50" s="14">
        <v>4</v>
      </c>
      <c r="L50" s="14">
        <f t="shared" si="0"/>
        <v>33</v>
      </c>
      <c r="M50" s="20">
        <v>6</v>
      </c>
      <c r="N50" s="20">
        <v>5</v>
      </c>
      <c r="O50" s="20">
        <v>7.5</v>
      </c>
      <c r="P50" s="20">
        <v>5</v>
      </c>
      <c r="Q50" s="20">
        <v>3</v>
      </c>
      <c r="R50" s="15">
        <v>5</v>
      </c>
      <c r="S50" s="20">
        <v>2</v>
      </c>
      <c r="T50" s="8">
        <f t="shared" si="1"/>
        <v>33.5</v>
      </c>
      <c r="U50" s="1">
        <v>7</v>
      </c>
      <c r="V50" s="1">
        <v>5</v>
      </c>
      <c r="W50" s="1">
        <v>6</v>
      </c>
      <c r="X50" s="1">
        <v>5</v>
      </c>
      <c r="Y50" s="1">
        <v>2</v>
      </c>
      <c r="Z50" s="15">
        <v>5</v>
      </c>
      <c r="AA50" s="1">
        <v>4</v>
      </c>
      <c r="AB50" s="8">
        <f t="shared" si="2"/>
        <v>34</v>
      </c>
      <c r="AC50" s="39">
        <f t="shared" si="3"/>
        <v>100.5</v>
      </c>
      <c r="AD50" t="s">
        <v>83</v>
      </c>
      <c r="AE50">
        <v>3</v>
      </c>
      <c r="AF50"/>
      <c r="AG50"/>
      <c r="AH50"/>
    </row>
    <row r="51" spans="1:34" ht="12.75">
      <c r="A51" s="43"/>
      <c r="B51" s="44"/>
      <c r="C51" t="s">
        <v>101</v>
      </c>
      <c r="D51" s="19" t="s">
        <v>102</v>
      </c>
      <c r="E51" s="14">
        <v>5</v>
      </c>
      <c r="F51" s="14">
        <v>5</v>
      </c>
      <c r="G51" s="14">
        <v>6</v>
      </c>
      <c r="H51" s="14">
        <v>3</v>
      </c>
      <c r="I51" s="14">
        <v>1.5</v>
      </c>
      <c r="J51" s="14">
        <v>6.5</v>
      </c>
      <c r="K51" s="14">
        <v>3</v>
      </c>
      <c r="L51" s="14">
        <f t="shared" si="0"/>
        <v>30</v>
      </c>
      <c r="M51" s="22">
        <v>8</v>
      </c>
      <c r="N51" s="22">
        <v>5</v>
      </c>
      <c r="O51" s="22">
        <v>5.5</v>
      </c>
      <c r="P51" s="22">
        <v>6</v>
      </c>
      <c r="Q51" s="22">
        <v>4</v>
      </c>
      <c r="R51" s="14">
        <v>6.5</v>
      </c>
      <c r="S51" s="22">
        <v>2</v>
      </c>
      <c r="T51" s="8">
        <f t="shared" si="1"/>
        <v>37</v>
      </c>
      <c r="U51" s="1">
        <v>6</v>
      </c>
      <c r="V51" s="1">
        <v>5</v>
      </c>
      <c r="W51" s="1">
        <v>5</v>
      </c>
      <c r="X51" s="1">
        <v>5</v>
      </c>
      <c r="Y51" s="1">
        <v>3</v>
      </c>
      <c r="Z51" s="14">
        <v>6.5</v>
      </c>
      <c r="AA51" s="1">
        <v>3</v>
      </c>
      <c r="AB51" s="8">
        <f t="shared" si="2"/>
        <v>33.5</v>
      </c>
      <c r="AC51" s="39">
        <f t="shared" si="3"/>
        <v>100.5</v>
      </c>
      <c r="AD51" t="s">
        <v>101</v>
      </c>
      <c r="AE51">
        <v>2</v>
      </c>
      <c r="AF51">
        <v>4014</v>
      </c>
      <c r="AG51"/>
      <c r="AH51"/>
    </row>
    <row r="52" spans="1:34" ht="12.75">
      <c r="A52" s="43"/>
      <c r="B52" s="44"/>
      <c r="C52" t="s">
        <v>33</v>
      </c>
      <c r="D52" s="19" t="s">
        <v>94</v>
      </c>
      <c r="E52" s="14">
        <f>1+1+0+1+1+0+1</f>
        <v>5</v>
      </c>
      <c r="F52" s="14">
        <v>5</v>
      </c>
      <c r="G52" s="14">
        <f>1+1+1+1+3.5</f>
        <v>7.5</v>
      </c>
      <c r="H52" s="14">
        <f>2+1+1+0+0+0+0</f>
        <v>4</v>
      </c>
      <c r="I52" s="14">
        <v>3</v>
      </c>
      <c r="J52" s="14">
        <v>0</v>
      </c>
      <c r="K52" s="14">
        <v>5</v>
      </c>
      <c r="L52" s="14">
        <f t="shared" si="0"/>
        <v>29.5</v>
      </c>
      <c r="M52" s="22">
        <v>9</v>
      </c>
      <c r="N52" s="22">
        <v>5</v>
      </c>
      <c r="O52" s="22">
        <v>8.5</v>
      </c>
      <c r="P52" s="22">
        <v>5</v>
      </c>
      <c r="Q52" s="22">
        <v>3</v>
      </c>
      <c r="R52" s="14">
        <v>0</v>
      </c>
      <c r="S52" s="22">
        <v>3</v>
      </c>
      <c r="T52" s="8">
        <f t="shared" si="1"/>
        <v>33.5</v>
      </c>
      <c r="U52" s="1">
        <v>9</v>
      </c>
      <c r="V52" s="1">
        <v>5</v>
      </c>
      <c r="W52" s="1">
        <v>8</v>
      </c>
      <c r="X52" s="1">
        <v>6</v>
      </c>
      <c r="Y52" s="1">
        <v>4</v>
      </c>
      <c r="Z52" s="14">
        <v>0</v>
      </c>
      <c r="AA52" s="1">
        <v>5</v>
      </c>
      <c r="AB52" s="8">
        <f t="shared" si="2"/>
        <v>37</v>
      </c>
      <c r="AC52" s="39">
        <f t="shared" si="3"/>
        <v>100</v>
      </c>
      <c r="AD52" t="s">
        <v>33</v>
      </c>
      <c r="AE52">
        <v>3</v>
      </c>
      <c r="AF52">
        <v>2713</v>
      </c>
      <c r="AG52"/>
      <c r="AH52"/>
    </row>
    <row r="53" spans="1:34" ht="12.75">
      <c r="A53" s="43"/>
      <c r="B53" s="44"/>
      <c r="C53" t="s">
        <v>52</v>
      </c>
      <c r="D53" s="19" t="s">
        <v>53</v>
      </c>
      <c r="E53" s="12">
        <v>3</v>
      </c>
      <c r="F53" s="12">
        <v>6</v>
      </c>
      <c r="G53" s="12">
        <v>6.5</v>
      </c>
      <c r="H53" s="12">
        <v>3</v>
      </c>
      <c r="I53" s="12">
        <v>2</v>
      </c>
      <c r="J53" s="14">
        <v>6.5</v>
      </c>
      <c r="K53" s="14">
        <v>4</v>
      </c>
      <c r="L53" s="14">
        <f t="shared" si="0"/>
        <v>31</v>
      </c>
      <c r="M53" s="23">
        <v>3</v>
      </c>
      <c r="N53" s="25">
        <v>6</v>
      </c>
      <c r="O53" s="25">
        <v>8.5</v>
      </c>
      <c r="P53" s="23">
        <v>3.5</v>
      </c>
      <c r="Q53" s="23">
        <v>2</v>
      </c>
      <c r="R53" s="14">
        <v>6.5</v>
      </c>
      <c r="S53" s="22">
        <v>7</v>
      </c>
      <c r="T53" s="8">
        <f t="shared" si="1"/>
        <v>36.5</v>
      </c>
      <c r="U53" s="1">
        <v>3</v>
      </c>
      <c r="V53" s="1">
        <v>5</v>
      </c>
      <c r="W53" s="1">
        <v>8</v>
      </c>
      <c r="X53" s="1">
        <v>4</v>
      </c>
      <c r="Y53" s="1">
        <v>2</v>
      </c>
      <c r="Z53" s="14">
        <v>6.5</v>
      </c>
      <c r="AA53" s="1">
        <v>3</v>
      </c>
      <c r="AB53" s="8">
        <f t="shared" si="2"/>
        <v>31.5</v>
      </c>
      <c r="AC53" s="39">
        <f t="shared" si="3"/>
        <v>99</v>
      </c>
      <c r="AD53" t="s">
        <v>52</v>
      </c>
      <c r="AE53">
        <v>3</v>
      </c>
      <c r="AF53">
        <v>635</v>
      </c>
      <c r="AG53"/>
      <c r="AH53"/>
    </row>
    <row r="54" spans="1:34" ht="12.75">
      <c r="A54" s="43"/>
      <c r="B54" s="44"/>
      <c r="C54" t="s">
        <v>104</v>
      </c>
      <c r="D54" s="19" t="s">
        <v>105</v>
      </c>
      <c r="E54" s="13">
        <v>7</v>
      </c>
      <c r="F54" s="13">
        <v>4</v>
      </c>
      <c r="G54" s="13">
        <v>3</v>
      </c>
      <c r="H54" s="13">
        <v>5</v>
      </c>
      <c r="I54" s="13">
        <v>2</v>
      </c>
      <c r="J54" s="14">
        <v>5.5</v>
      </c>
      <c r="K54" s="14">
        <v>4</v>
      </c>
      <c r="L54" s="14">
        <f t="shared" si="0"/>
        <v>30.5</v>
      </c>
      <c r="M54" s="35">
        <v>7</v>
      </c>
      <c r="N54" s="35">
        <v>6</v>
      </c>
      <c r="O54" s="35">
        <v>5.5</v>
      </c>
      <c r="P54" s="35">
        <v>6</v>
      </c>
      <c r="Q54" s="35">
        <v>3</v>
      </c>
      <c r="R54" s="14">
        <v>5.5</v>
      </c>
      <c r="S54" s="22">
        <v>1</v>
      </c>
      <c r="T54" s="8">
        <f t="shared" si="1"/>
        <v>34</v>
      </c>
      <c r="U54" s="1">
        <v>6</v>
      </c>
      <c r="V54" s="1">
        <v>6</v>
      </c>
      <c r="W54" s="1">
        <v>6</v>
      </c>
      <c r="X54" s="1">
        <v>7</v>
      </c>
      <c r="Y54" s="1">
        <v>3</v>
      </c>
      <c r="Z54" s="14">
        <v>5.5</v>
      </c>
      <c r="AA54" s="1">
        <v>1</v>
      </c>
      <c r="AB54" s="8">
        <f t="shared" si="2"/>
        <v>34.5</v>
      </c>
      <c r="AC54" s="39">
        <f t="shared" si="3"/>
        <v>99</v>
      </c>
      <c r="AD54" t="s">
        <v>104</v>
      </c>
      <c r="AE54">
        <v>2</v>
      </c>
      <c r="AF54">
        <v>3553</v>
      </c>
      <c r="AG54"/>
      <c r="AH54"/>
    </row>
    <row r="55" spans="1:34" ht="12.75">
      <c r="A55" s="43"/>
      <c r="B55" s="44"/>
      <c r="C55" t="s">
        <v>134</v>
      </c>
      <c r="D55" s="19" t="s">
        <v>135</v>
      </c>
      <c r="E55" s="17">
        <v>3.5</v>
      </c>
      <c r="F55" s="17">
        <v>6</v>
      </c>
      <c r="G55" s="17">
        <v>7</v>
      </c>
      <c r="H55" s="17">
        <v>4</v>
      </c>
      <c r="I55" s="17">
        <v>1</v>
      </c>
      <c r="J55" s="17">
        <v>7.5</v>
      </c>
      <c r="K55" s="17">
        <v>2</v>
      </c>
      <c r="L55" s="17">
        <f t="shared" si="0"/>
        <v>31</v>
      </c>
      <c r="M55" s="22">
        <v>5</v>
      </c>
      <c r="N55" s="22">
        <v>5</v>
      </c>
      <c r="O55" s="22">
        <v>6</v>
      </c>
      <c r="P55" s="22">
        <v>3</v>
      </c>
      <c r="Q55" s="22">
        <v>4</v>
      </c>
      <c r="R55" s="17">
        <v>7.5</v>
      </c>
      <c r="S55" s="22">
        <v>3</v>
      </c>
      <c r="T55" s="8">
        <f t="shared" si="1"/>
        <v>33.5</v>
      </c>
      <c r="U55" s="1">
        <v>5</v>
      </c>
      <c r="V55" s="1">
        <v>5</v>
      </c>
      <c r="W55" s="1">
        <v>6</v>
      </c>
      <c r="X55" s="1">
        <v>5</v>
      </c>
      <c r="Y55" s="1">
        <v>3</v>
      </c>
      <c r="Z55" s="17">
        <v>7.5</v>
      </c>
      <c r="AA55" s="1">
        <v>3</v>
      </c>
      <c r="AB55" s="8">
        <f t="shared" si="2"/>
        <v>34.5</v>
      </c>
      <c r="AC55" s="39">
        <f t="shared" si="3"/>
        <v>99</v>
      </c>
      <c r="AD55" t="s">
        <v>134</v>
      </c>
      <c r="AE55">
        <v>3</v>
      </c>
      <c r="AF55">
        <v>252</v>
      </c>
      <c r="AG55"/>
      <c r="AH55"/>
    </row>
    <row r="56" spans="1:34" ht="12.75">
      <c r="A56" s="43"/>
      <c r="B56" s="44"/>
      <c r="C56" t="s">
        <v>38</v>
      </c>
      <c r="D56" s="19" t="s">
        <v>141</v>
      </c>
      <c r="E56" s="18">
        <v>3</v>
      </c>
      <c r="F56" s="18">
        <v>5</v>
      </c>
      <c r="G56" s="18">
        <v>6.5</v>
      </c>
      <c r="H56" s="18">
        <v>5</v>
      </c>
      <c r="I56" s="18">
        <v>3</v>
      </c>
      <c r="J56" s="17">
        <v>5.5</v>
      </c>
      <c r="K56" s="18">
        <v>4</v>
      </c>
      <c r="L56" s="18">
        <f t="shared" si="0"/>
        <v>32</v>
      </c>
      <c r="M56" s="22">
        <v>6</v>
      </c>
      <c r="N56" s="22">
        <v>5</v>
      </c>
      <c r="O56" s="22">
        <v>8</v>
      </c>
      <c r="P56" s="22">
        <v>4</v>
      </c>
      <c r="Q56" s="22">
        <v>2</v>
      </c>
      <c r="R56" s="17">
        <v>5.5</v>
      </c>
      <c r="S56" s="22">
        <v>2</v>
      </c>
      <c r="T56" s="8">
        <f t="shared" si="1"/>
        <v>32.5</v>
      </c>
      <c r="U56" s="1">
        <v>6</v>
      </c>
      <c r="V56" s="1">
        <v>5</v>
      </c>
      <c r="W56" s="1">
        <v>7</v>
      </c>
      <c r="X56" s="1">
        <v>4</v>
      </c>
      <c r="Y56" s="1">
        <v>2</v>
      </c>
      <c r="Z56" s="17">
        <v>5.5</v>
      </c>
      <c r="AA56" s="1">
        <v>3</v>
      </c>
      <c r="AB56" s="8">
        <f t="shared" si="2"/>
        <v>32.5</v>
      </c>
      <c r="AC56" s="39">
        <f t="shared" si="3"/>
        <v>97</v>
      </c>
      <c r="AD56" t="s">
        <v>38</v>
      </c>
      <c r="AE56">
        <v>3</v>
      </c>
      <c r="AF56">
        <v>2684</v>
      </c>
      <c r="AG56"/>
      <c r="AH56"/>
    </row>
    <row r="57" spans="1:34" ht="12.75">
      <c r="A57" s="43"/>
      <c r="B57" s="44"/>
      <c r="C57" t="s">
        <v>115</v>
      </c>
      <c r="D57" s="19" t="s">
        <v>116</v>
      </c>
      <c r="E57" s="14">
        <v>2</v>
      </c>
      <c r="F57" s="14">
        <v>4</v>
      </c>
      <c r="G57" s="14">
        <v>5</v>
      </c>
      <c r="H57" s="14">
        <v>5</v>
      </c>
      <c r="I57" s="14">
        <v>4</v>
      </c>
      <c r="J57" s="14">
        <v>4</v>
      </c>
      <c r="K57" s="14">
        <v>3</v>
      </c>
      <c r="L57" s="14">
        <f t="shared" si="0"/>
        <v>27</v>
      </c>
      <c r="M57" s="22">
        <v>5.5</v>
      </c>
      <c r="N57" s="22">
        <v>5</v>
      </c>
      <c r="O57" s="22">
        <v>7</v>
      </c>
      <c r="P57" s="22">
        <v>6</v>
      </c>
      <c r="Q57" s="22">
        <v>2</v>
      </c>
      <c r="R57" s="14">
        <v>4</v>
      </c>
      <c r="S57" s="22">
        <v>2</v>
      </c>
      <c r="T57" s="8">
        <f t="shared" si="1"/>
        <v>31.5</v>
      </c>
      <c r="U57" s="1">
        <v>5</v>
      </c>
      <c r="V57" s="1">
        <v>6</v>
      </c>
      <c r="W57" s="1">
        <v>5</v>
      </c>
      <c r="X57" s="1">
        <v>5</v>
      </c>
      <c r="Y57" s="1">
        <v>2</v>
      </c>
      <c r="Z57" s="14">
        <v>4</v>
      </c>
      <c r="AA57" s="1">
        <v>4</v>
      </c>
      <c r="AB57" s="8">
        <f t="shared" si="2"/>
        <v>31</v>
      </c>
      <c r="AC57" s="39">
        <f t="shared" si="3"/>
        <v>89.5</v>
      </c>
      <c r="AD57" t="s">
        <v>115</v>
      </c>
      <c r="AE57">
        <v>3</v>
      </c>
      <c r="AF57">
        <v>1302</v>
      </c>
      <c r="AG57"/>
      <c r="AH57"/>
    </row>
    <row r="58" spans="1:34" ht="12.75">
      <c r="A58" s="43"/>
      <c r="B58" s="44"/>
      <c r="C58" t="s">
        <v>121</v>
      </c>
      <c r="D58" s="19" t="s">
        <v>122</v>
      </c>
      <c r="E58" s="16">
        <v>4</v>
      </c>
      <c r="F58" s="16">
        <v>3</v>
      </c>
      <c r="G58" s="16">
        <v>5</v>
      </c>
      <c r="H58" s="16">
        <v>4</v>
      </c>
      <c r="I58" s="16">
        <v>1</v>
      </c>
      <c r="J58" s="16">
        <v>4.5</v>
      </c>
      <c r="K58" s="16">
        <v>4</v>
      </c>
      <c r="L58" s="14">
        <f t="shared" si="0"/>
        <v>25.5</v>
      </c>
      <c r="M58" s="22">
        <v>5</v>
      </c>
      <c r="N58" s="22">
        <v>6</v>
      </c>
      <c r="O58" s="22">
        <v>7</v>
      </c>
      <c r="P58" s="22">
        <v>5</v>
      </c>
      <c r="Q58" s="22">
        <v>2</v>
      </c>
      <c r="R58" s="16">
        <v>4.5</v>
      </c>
      <c r="S58" s="22">
        <v>1</v>
      </c>
      <c r="T58" s="8">
        <f t="shared" si="1"/>
        <v>30.5</v>
      </c>
      <c r="U58" s="1">
        <v>6</v>
      </c>
      <c r="V58" s="1">
        <v>5</v>
      </c>
      <c r="W58" s="1">
        <v>6</v>
      </c>
      <c r="X58" s="1">
        <v>6</v>
      </c>
      <c r="Y58" s="1">
        <v>2</v>
      </c>
      <c r="Z58" s="16">
        <v>4.5</v>
      </c>
      <c r="AA58" s="1">
        <v>2</v>
      </c>
      <c r="AB58" s="8">
        <f t="shared" si="2"/>
        <v>31.5</v>
      </c>
      <c r="AC58" s="39">
        <f t="shared" si="3"/>
        <v>87.5</v>
      </c>
      <c r="AD58" t="s">
        <v>121</v>
      </c>
      <c r="AE58">
        <v>3</v>
      </c>
      <c r="AF58">
        <v>1309</v>
      </c>
      <c r="AG58"/>
      <c r="AH58"/>
    </row>
    <row r="59" spans="1:34" ht="12.75">
      <c r="A59" s="43"/>
      <c r="B59" s="44"/>
      <c r="C59" t="s">
        <v>86</v>
      </c>
      <c r="D59" s="19" t="s">
        <v>87</v>
      </c>
      <c r="E59" s="14">
        <v>7</v>
      </c>
      <c r="F59" s="14">
        <v>5</v>
      </c>
      <c r="G59" s="14">
        <v>7</v>
      </c>
      <c r="H59" s="14">
        <v>4.5</v>
      </c>
      <c r="I59" s="14">
        <v>2</v>
      </c>
      <c r="J59" s="15">
        <v>0</v>
      </c>
      <c r="K59" s="14">
        <v>5</v>
      </c>
      <c r="L59" s="14">
        <f t="shared" si="0"/>
        <v>30.5</v>
      </c>
      <c r="M59" s="22">
        <v>8</v>
      </c>
      <c r="N59" s="22">
        <v>4</v>
      </c>
      <c r="O59" s="22">
        <v>4</v>
      </c>
      <c r="P59" s="22">
        <v>4</v>
      </c>
      <c r="Q59" s="22">
        <v>3</v>
      </c>
      <c r="R59" s="15">
        <v>0</v>
      </c>
      <c r="S59" s="22">
        <v>4</v>
      </c>
      <c r="T59" s="8">
        <f t="shared" si="1"/>
        <v>27</v>
      </c>
      <c r="U59" s="1">
        <v>7</v>
      </c>
      <c r="V59" s="1">
        <v>4</v>
      </c>
      <c r="W59" s="1">
        <v>4</v>
      </c>
      <c r="X59" s="1">
        <v>4</v>
      </c>
      <c r="Y59" s="1">
        <v>3</v>
      </c>
      <c r="Z59" s="15">
        <v>0</v>
      </c>
      <c r="AA59" s="1">
        <v>4</v>
      </c>
      <c r="AB59" s="8">
        <f t="shared" si="2"/>
        <v>26</v>
      </c>
      <c r="AC59" s="39">
        <f t="shared" si="3"/>
        <v>83.5</v>
      </c>
      <c r="AD59" t="s">
        <v>86</v>
      </c>
      <c r="AE59">
        <v>2</v>
      </c>
      <c r="AF59">
        <v>4039</v>
      </c>
      <c r="AG59"/>
      <c r="AH59"/>
    </row>
    <row r="60" spans="1:34" ht="12.75">
      <c r="A60" s="43"/>
      <c r="B60" s="44"/>
      <c r="C60" t="s">
        <v>132</v>
      </c>
      <c r="D60" s="19" t="s">
        <v>133</v>
      </c>
      <c r="E60" s="17">
        <v>4</v>
      </c>
      <c r="F60" s="17">
        <v>4</v>
      </c>
      <c r="G60" s="17">
        <v>4.5</v>
      </c>
      <c r="H60" s="17">
        <v>5</v>
      </c>
      <c r="I60" s="17">
        <v>1</v>
      </c>
      <c r="J60" s="17">
        <v>3.5</v>
      </c>
      <c r="K60" s="17">
        <v>3</v>
      </c>
      <c r="L60" s="17">
        <f t="shared" si="0"/>
        <v>25</v>
      </c>
      <c r="M60" s="22">
        <v>6</v>
      </c>
      <c r="N60" s="22">
        <v>5</v>
      </c>
      <c r="O60" s="22">
        <v>6.5</v>
      </c>
      <c r="P60" s="22">
        <v>5</v>
      </c>
      <c r="Q60" s="22">
        <v>2</v>
      </c>
      <c r="R60" s="17">
        <v>3.5</v>
      </c>
      <c r="S60" s="22">
        <v>1</v>
      </c>
      <c r="T60" s="8">
        <f t="shared" si="1"/>
        <v>29</v>
      </c>
      <c r="U60" s="1">
        <v>6</v>
      </c>
      <c r="V60" s="1">
        <v>5</v>
      </c>
      <c r="W60" s="1">
        <v>5</v>
      </c>
      <c r="X60" s="1">
        <v>5</v>
      </c>
      <c r="Y60" s="1">
        <v>2</v>
      </c>
      <c r="Z60" s="17">
        <v>3.5</v>
      </c>
      <c r="AA60" s="1">
        <v>1</v>
      </c>
      <c r="AB60" s="8">
        <f t="shared" si="2"/>
        <v>27.5</v>
      </c>
      <c r="AC60" s="39">
        <f t="shared" si="3"/>
        <v>81.5</v>
      </c>
      <c r="AD60" t="s">
        <v>132</v>
      </c>
      <c r="AE60">
        <v>3</v>
      </c>
      <c r="AF60">
        <v>679</v>
      </c>
      <c r="AG60"/>
      <c r="AH60"/>
    </row>
    <row r="61" spans="1:34" ht="12.75">
      <c r="A61" s="43"/>
      <c r="B61" s="44"/>
      <c r="C61" t="s">
        <v>108</v>
      </c>
      <c r="D61" s="19" t="s">
        <v>109</v>
      </c>
      <c r="E61" s="14">
        <v>4</v>
      </c>
      <c r="F61" s="14">
        <v>3</v>
      </c>
      <c r="G61" s="14">
        <v>4</v>
      </c>
      <c r="H61" s="14">
        <v>3</v>
      </c>
      <c r="I61" s="14">
        <v>1</v>
      </c>
      <c r="J61" s="14">
        <v>3.5</v>
      </c>
      <c r="K61" s="14">
        <v>3</v>
      </c>
      <c r="L61" s="14">
        <f t="shared" si="0"/>
        <v>21.5</v>
      </c>
      <c r="M61" s="22">
        <v>6</v>
      </c>
      <c r="N61" s="22">
        <v>5</v>
      </c>
      <c r="O61" s="22">
        <v>6</v>
      </c>
      <c r="P61" s="22">
        <v>4</v>
      </c>
      <c r="Q61" s="22">
        <v>2</v>
      </c>
      <c r="R61" s="14">
        <v>3.5</v>
      </c>
      <c r="S61" s="22">
        <v>3</v>
      </c>
      <c r="T61" s="8">
        <f t="shared" si="1"/>
        <v>29.5</v>
      </c>
      <c r="U61" s="1">
        <v>5</v>
      </c>
      <c r="V61" s="1">
        <v>5</v>
      </c>
      <c r="W61" s="1">
        <v>6</v>
      </c>
      <c r="X61" s="1">
        <v>4</v>
      </c>
      <c r="Y61" s="1">
        <v>2</v>
      </c>
      <c r="Z61" s="14">
        <v>3.5</v>
      </c>
      <c r="AA61" s="1">
        <v>2</v>
      </c>
      <c r="AB61" s="8">
        <f t="shared" si="2"/>
        <v>27.5</v>
      </c>
      <c r="AC61" s="39">
        <f t="shared" si="3"/>
        <v>78.5</v>
      </c>
      <c r="AD61" t="s">
        <v>108</v>
      </c>
      <c r="AE61">
        <v>3</v>
      </c>
      <c r="AF61">
        <v>334</v>
      </c>
      <c r="AG61"/>
      <c r="AH61"/>
    </row>
    <row r="62" spans="1:34" ht="12.75">
      <c r="A62" s="43"/>
      <c r="B62" s="44"/>
      <c r="C62" t="s">
        <v>124</v>
      </c>
      <c r="D62" s="19" t="s">
        <v>125</v>
      </c>
      <c r="E62" s="16">
        <v>2</v>
      </c>
      <c r="F62" s="16">
        <v>2</v>
      </c>
      <c r="G62" s="16">
        <v>3</v>
      </c>
      <c r="H62" s="16">
        <v>4</v>
      </c>
      <c r="I62" s="16">
        <v>1</v>
      </c>
      <c r="J62" s="16">
        <v>4</v>
      </c>
      <c r="K62" s="16">
        <v>2</v>
      </c>
      <c r="L62" s="14">
        <f t="shared" si="0"/>
        <v>18</v>
      </c>
      <c r="M62" s="22">
        <v>4</v>
      </c>
      <c r="N62" s="22">
        <v>5</v>
      </c>
      <c r="O62" s="22">
        <v>7</v>
      </c>
      <c r="P62" s="22">
        <v>5</v>
      </c>
      <c r="Q62" s="22">
        <v>2</v>
      </c>
      <c r="R62" s="16">
        <v>4</v>
      </c>
      <c r="S62" s="22">
        <v>1</v>
      </c>
      <c r="T62" s="8">
        <f t="shared" si="1"/>
        <v>28</v>
      </c>
      <c r="U62" s="1">
        <v>3</v>
      </c>
      <c r="V62" s="1">
        <v>5</v>
      </c>
      <c r="W62" s="1">
        <v>6</v>
      </c>
      <c r="X62" s="1">
        <v>6</v>
      </c>
      <c r="Y62" s="1">
        <v>2</v>
      </c>
      <c r="Z62" s="16">
        <v>4</v>
      </c>
      <c r="AA62" s="1">
        <v>3</v>
      </c>
      <c r="AB62" s="8">
        <f t="shared" si="2"/>
        <v>29</v>
      </c>
      <c r="AC62" s="39">
        <f t="shared" si="3"/>
        <v>75</v>
      </c>
      <c r="AD62" t="s">
        <v>124</v>
      </c>
      <c r="AE62">
        <v>3</v>
      </c>
      <c r="AF62">
        <v>536</v>
      </c>
      <c r="AG62"/>
      <c r="AH62"/>
    </row>
    <row r="63" spans="12:29" ht="12.75">
      <c r="L63" s="8"/>
      <c r="M63" s="8"/>
      <c r="N63" s="8"/>
      <c r="O63" s="8"/>
      <c r="P63" s="8"/>
      <c r="Q63" s="8"/>
      <c r="R63" s="8"/>
      <c r="AB63" s="8"/>
      <c r="AC63" s="39"/>
    </row>
    <row r="64" spans="12:29" ht="12.75">
      <c r="L64" s="9"/>
      <c r="M64" s="9"/>
      <c r="N64" s="9"/>
      <c r="O64" s="9"/>
      <c r="P64" s="9"/>
      <c r="Q64" s="8"/>
      <c r="R64" s="8"/>
      <c r="AC64" s="39"/>
    </row>
    <row r="65" spans="12:29" ht="12.75">
      <c r="L65" s="10"/>
      <c r="M65" s="10"/>
      <c r="N65" s="10"/>
      <c r="O65" s="10"/>
      <c r="P65" s="10"/>
      <c r="Q65" s="7"/>
      <c r="R65" s="7"/>
      <c r="S65" s="5"/>
      <c r="AC65" s="39"/>
    </row>
    <row r="66" spans="12:29" ht="12.75">
      <c r="L66" s="11"/>
      <c r="M66" s="11"/>
      <c r="N66" s="11"/>
      <c r="O66" s="11"/>
      <c r="P66" s="11"/>
      <c r="R66" s="4"/>
      <c r="AC66" s="39"/>
    </row>
    <row r="67" ht="12.75">
      <c r="AC67" s="39"/>
    </row>
    <row r="68" ht="12.75">
      <c r="AC68" s="39"/>
    </row>
    <row r="69" ht="12.75">
      <c r="AC69" s="39"/>
    </row>
    <row r="70" ht="12.75">
      <c r="AC70" s="39"/>
    </row>
    <row r="71" ht="12.75">
      <c r="AC71" s="39"/>
    </row>
    <row r="72" ht="12.75">
      <c r="AC72" s="39"/>
    </row>
    <row r="73" ht="12.75">
      <c r="AC73" s="39"/>
    </row>
    <row r="74" ht="12.75">
      <c r="AC74" s="39"/>
    </row>
    <row r="75" ht="12.75">
      <c r="AC75" s="39"/>
    </row>
    <row r="76" ht="12.75">
      <c r="AC76" s="39"/>
    </row>
    <row r="77" ht="12.75">
      <c r="AC77" s="39"/>
    </row>
    <row r="78" ht="12.75">
      <c r="AC78" s="39"/>
    </row>
    <row r="79" ht="12.75">
      <c r="AC79" s="39"/>
    </row>
    <row r="80" ht="12.75">
      <c r="AC80" s="39"/>
    </row>
    <row r="81" ht="12.75">
      <c r="AC81" s="39"/>
    </row>
    <row r="82" ht="12.75">
      <c r="AC82" s="39"/>
    </row>
    <row r="83" ht="12.75">
      <c r="AC83" s="39"/>
    </row>
    <row r="84" ht="12.75">
      <c r="AC84" s="39"/>
    </row>
    <row r="85" ht="12.75">
      <c r="AC85" s="39"/>
    </row>
    <row r="86" ht="12.75">
      <c r="AC86" s="39"/>
    </row>
    <row r="87" ht="12.75">
      <c r="AC87" s="39"/>
    </row>
    <row r="88" ht="12.75">
      <c r="AC88" s="39"/>
    </row>
    <row r="89" ht="12.75">
      <c r="AC89" s="39"/>
    </row>
    <row r="90" ht="12.75">
      <c r="AC90" s="39"/>
    </row>
    <row r="91" ht="12.75">
      <c r="AC91" s="39"/>
    </row>
    <row r="92" ht="12.75">
      <c r="AC92" s="39"/>
    </row>
    <row r="93" ht="12.75">
      <c r="AC93" s="39"/>
    </row>
    <row r="94" ht="12.75">
      <c r="AC94" s="39"/>
    </row>
    <row r="95" ht="12.75">
      <c r="AC95" s="39"/>
    </row>
    <row r="96" ht="12.75">
      <c r="AC96" s="39"/>
    </row>
    <row r="97" ht="12.75">
      <c r="AC97" s="39"/>
    </row>
    <row r="98" ht="12.75">
      <c r="AC98" s="39"/>
    </row>
    <row r="99" ht="12.75">
      <c r="AC99" s="39"/>
    </row>
    <row r="100" ht="12.75">
      <c r="AC100" s="39"/>
    </row>
    <row r="101" ht="12.75">
      <c r="AC101" s="39"/>
    </row>
    <row r="102" ht="12.75">
      <c r="AC102" s="39"/>
    </row>
    <row r="103" ht="12.75">
      <c r="AC103" s="39"/>
    </row>
    <row r="104" ht="12.75">
      <c r="AC104" s="39"/>
    </row>
    <row r="105" ht="12.75">
      <c r="AC105" s="39"/>
    </row>
    <row r="106" ht="12.75">
      <c r="AC106" s="39"/>
    </row>
    <row r="107" ht="12.75">
      <c r="AC107" s="39"/>
    </row>
    <row r="108" ht="12.75">
      <c r="AC108" s="39"/>
    </row>
    <row r="109" ht="12.75">
      <c r="AC109" s="39"/>
    </row>
    <row r="110" ht="12.75">
      <c r="AC110" s="39"/>
    </row>
    <row r="111" ht="12.75">
      <c r="AC111" s="39"/>
    </row>
    <row r="112" ht="12.75">
      <c r="AC112" s="39"/>
    </row>
    <row r="113" ht="12.75">
      <c r="AC113" s="39"/>
    </row>
    <row r="114" ht="12.75">
      <c r="AC114" s="39"/>
    </row>
    <row r="115" ht="12.75">
      <c r="AC115" s="39"/>
    </row>
    <row r="116" ht="12.75">
      <c r="AC116" s="39"/>
    </row>
    <row r="117" ht="12.75">
      <c r="AC117" s="39"/>
    </row>
    <row r="118" ht="12.75">
      <c r="AC118" s="39"/>
    </row>
    <row r="119" ht="12.75">
      <c r="AC119" s="39"/>
    </row>
    <row r="120" ht="12.75">
      <c r="AC120" s="39"/>
    </row>
    <row r="121" ht="12.75">
      <c r="AC121" s="39"/>
    </row>
    <row r="122" ht="12.75">
      <c r="AC122" s="39"/>
    </row>
    <row r="123" ht="12.75">
      <c r="AC123" s="39"/>
    </row>
    <row r="124" ht="12.75">
      <c r="AC124" s="39"/>
    </row>
    <row r="125" ht="12.75">
      <c r="AC125" s="39"/>
    </row>
    <row r="126" ht="12.75">
      <c r="AC126" s="39"/>
    </row>
    <row r="127" ht="12.75">
      <c r="AC127" s="39"/>
    </row>
    <row r="128" ht="12.75">
      <c r="AC128" s="39"/>
    </row>
    <row r="129" ht="12.75">
      <c r="AC129" s="39"/>
    </row>
    <row r="130" ht="12.75">
      <c r="AC130" s="39"/>
    </row>
    <row r="131" ht="12.75">
      <c r="AC131" s="39"/>
    </row>
    <row r="132" ht="12.75">
      <c r="AC132" s="39"/>
    </row>
    <row r="133" ht="12.75">
      <c r="AC133" s="39"/>
    </row>
    <row r="134" ht="12.75">
      <c r="AC134" s="39"/>
    </row>
    <row r="135" ht="12.75">
      <c r="AC135" s="39"/>
    </row>
    <row r="136" ht="12.75">
      <c r="AC136" s="39"/>
    </row>
    <row r="137" ht="12.75">
      <c r="AC137" s="39"/>
    </row>
    <row r="138" ht="12.75">
      <c r="AC138" s="39"/>
    </row>
    <row r="139" ht="12.75">
      <c r="AC139" s="39"/>
    </row>
    <row r="140" ht="12.75">
      <c r="AC140" s="39"/>
    </row>
    <row r="141" ht="12.75">
      <c r="AC141" s="39"/>
    </row>
    <row r="142" ht="12.75">
      <c r="AC142" s="39"/>
    </row>
    <row r="143" ht="12.75">
      <c r="AC143" s="39"/>
    </row>
    <row r="144" ht="12.75">
      <c r="AC144" s="39"/>
    </row>
    <row r="145" ht="12.75">
      <c r="AC145" s="39"/>
    </row>
    <row r="146" ht="12.75">
      <c r="AC146" s="39"/>
    </row>
    <row r="147" ht="12.75">
      <c r="AC147" s="39"/>
    </row>
    <row r="148" ht="12.75">
      <c r="AC148" s="39"/>
    </row>
    <row r="149" ht="12.75">
      <c r="AC149" s="39"/>
    </row>
    <row r="150" ht="12.75">
      <c r="AC150" s="39"/>
    </row>
    <row r="151" ht="12.75">
      <c r="AC151" s="39"/>
    </row>
    <row r="152" ht="12.75">
      <c r="AC152" s="39"/>
    </row>
    <row r="153" ht="12.75">
      <c r="AC153" s="39"/>
    </row>
    <row r="154" ht="12.75">
      <c r="AC154" s="39"/>
    </row>
    <row r="155" ht="12.75">
      <c r="AC155" s="39"/>
    </row>
    <row r="156" ht="12.75">
      <c r="AC156" s="39"/>
    </row>
    <row r="157" ht="12.75">
      <c r="AC157" s="39"/>
    </row>
    <row r="158" ht="12.75">
      <c r="AC158" s="39"/>
    </row>
    <row r="159" ht="12.75">
      <c r="AC159" s="39"/>
    </row>
    <row r="160" ht="12.75">
      <c r="AC160" s="39"/>
    </row>
    <row r="161" ht="12.75">
      <c r="AC161" s="39"/>
    </row>
    <row r="162" ht="12.75">
      <c r="AC162" s="39"/>
    </row>
    <row r="163" ht="12.75">
      <c r="AC163" s="39"/>
    </row>
    <row r="164" ht="12.75">
      <c r="AC164" s="39"/>
    </row>
    <row r="165" ht="12.75">
      <c r="AC165" s="39"/>
    </row>
    <row r="166" ht="12.75">
      <c r="AC166" s="39"/>
    </row>
    <row r="167" ht="12.75">
      <c r="AC167" s="39"/>
    </row>
    <row r="168" ht="12.75">
      <c r="AC168" s="39"/>
    </row>
    <row r="169" ht="12.75">
      <c r="AC169" s="39"/>
    </row>
    <row r="170" ht="12.75">
      <c r="AC170" s="39"/>
    </row>
    <row r="171" ht="12.75">
      <c r="AC171" s="39"/>
    </row>
    <row r="172" ht="12.75">
      <c r="AC172" s="39"/>
    </row>
    <row r="173" ht="12.75">
      <c r="AC173" s="39"/>
    </row>
    <row r="174" ht="12.75">
      <c r="AC174" s="39"/>
    </row>
    <row r="175" ht="12.75">
      <c r="AC175" s="39"/>
    </row>
    <row r="176" ht="12.75">
      <c r="AC176" s="39"/>
    </row>
    <row r="177" ht="12.75">
      <c r="AC177" s="39"/>
    </row>
    <row r="178" ht="12.75">
      <c r="AC178" s="39"/>
    </row>
    <row r="179" ht="12.75">
      <c r="AC179" s="39"/>
    </row>
    <row r="180" ht="12.75">
      <c r="AC180" s="39"/>
    </row>
    <row r="181" ht="12.75">
      <c r="AC181" s="39"/>
    </row>
    <row r="182" ht="12.75">
      <c r="AC182" s="39"/>
    </row>
    <row r="183" ht="12.75">
      <c r="AC183" s="39"/>
    </row>
    <row r="184" ht="12.75">
      <c r="AC184" s="39"/>
    </row>
    <row r="185" ht="12.75">
      <c r="AC185" s="39"/>
    </row>
    <row r="186" ht="12.75">
      <c r="AC186" s="39"/>
    </row>
    <row r="187" ht="12.75">
      <c r="AC187" s="39"/>
    </row>
    <row r="188" ht="12.75">
      <c r="AC188" s="39"/>
    </row>
    <row r="189" ht="12.75">
      <c r="AC189" s="39"/>
    </row>
    <row r="190" ht="12.75">
      <c r="AC190" s="39"/>
    </row>
    <row r="191" ht="12.75">
      <c r="AC191" s="39"/>
    </row>
    <row r="192" ht="12.75">
      <c r="AC192" s="39"/>
    </row>
    <row r="193" ht="12.75">
      <c r="AC193" s="39"/>
    </row>
    <row r="194" ht="12.75">
      <c r="AC194" s="39"/>
    </row>
    <row r="195" ht="12.75">
      <c r="AC195" s="39"/>
    </row>
    <row r="196" ht="12.75">
      <c r="AC196" s="39"/>
    </row>
    <row r="197" ht="12.75">
      <c r="AC197" s="39"/>
    </row>
    <row r="198" ht="12.75">
      <c r="AC198" s="39"/>
    </row>
    <row r="199" ht="12.75">
      <c r="AC199" s="39"/>
    </row>
    <row r="200" ht="12.75">
      <c r="AC200" s="39"/>
    </row>
    <row r="201" ht="12.75">
      <c r="AC201" s="39"/>
    </row>
    <row r="202" ht="12.75">
      <c r="AC202" s="39"/>
    </row>
    <row r="203" ht="12.75">
      <c r="AC203" s="39"/>
    </row>
    <row r="204" ht="12.75">
      <c r="AC204" s="39"/>
    </row>
    <row r="205" ht="12.75">
      <c r="AC205" s="39"/>
    </row>
    <row r="206" ht="12.75">
      <c r="AC206" s="39"/>
    </row>
    <row r="207" ht="12.75">
      <c r="AC207" s="39"/>
    </row>
    <row r="208" ht="12.75">
      <c r="AC208" s="39"/>
    </row>
    <row r="209" ht="12.75">
      <c r="AC209" s="39"/>
    </row>
    <row r="210" ht="12.75">
      <c r="AC210" s="39"/>
    </row>
    <row r="211" ht="12.75">
      <c r="AC211" s="39"/>
    </row>
    <row r="212" ht="12.75">
      <c r="AC212" s="39"/>
    </row>
    <row r="213" ht="12.75">
      <c r="AC213" s="39"/>
    </row>
    <row r="214" ht="12.75">
      <c r="AC214" s="39"/>
    </row>
    <row r="215" ht="12.75">
      <c r="AC215" s="39"/>
    </row>
    <row r="216" ht="12.75">
      <c r="AC216" s="39"/>
    </row>
    <row r="217" ht="12.75">
      <c r="AC217" s="39"/>
    </row>
    <row r="218" ht="12.75">
      <c r="AC218" s="39"/>
    </row>
    <row r="219" ht="12.75">
      <c r="AC219" s="39"/>
    </row>
    <row r="220" ht="12.75">
      <c r="AC220" s="39"/>
    </row>
    <row r="221" ht="12.75">
      <c r="AC221" s="39"/>
    </row>
    <row r="222" ht="12.75">
      <c r="AC222" s="39"/>
    </row>
    <row r="223" ht="12.75">
      <c r="AC223" s="39"/>
    </row>
    <row r="224" ht="12.75">
      <c r="AC224" s="39"/>
    </row>
    <row r="225" ht="12.75">
      <c r="AC225" s="39"/>
    </row>
    <row r="226" ht="12.75">
      <c r="AC226" s="39"/>
    </row>
    <row r="227" ht="12.75">
      <c r="AC227" s="39"/>
    </row>
    <row r="228" ht="12.75">
      <c r="AC228" s="39"/>
    </row>
    <row r="229" ht="12.75">
      <c r="AC229" s="39"/>
    </row>
    <row r="230" ht="12.75">
      <c r="AC230" s="39"/>
    </row>
    <row r="231" ht="12.75">
      <c r="AC231" s="39"/>
    </row>
    <row r="232" ht="12.75">
      <c r="AC232" s="39"/>
    </row>
    <row r="233" ht="12.75">
      <c r="AC233" s="39"/>
    </row>
    <row r="234" ht="12.75">
      <c r="AC234" s="39"/>
    </row>
    <row r="235" ht="12.75">
      <c r="AC235" s="39"/>
    </row>
    <row r="236" ht="12.75">
      <c r="AC236" s="39"/>
    </row>
    <row r="237" ht="12.75">
      <c r="AC237" s="39"/>
    </row>
    <row r="238" ht="12.75">
      <c r="AC238" s="39"/>
    </row>
    <row r="239" ht="12.75">
      <c r="AC239" s="39"/>
    </row>
    <row r="240" ht="12.75">
      <c r="AC240" s="39"/>
    </row>
    <row r="241" ht="12.75">
      <c r="AC241" s="39"/>
    </row>
    <row r="242" ht="12.75">
      <c r="AC242" s="39"/>
    </row>
    <row r="243" ht="12.75">
      <c r="AC243" s="39"/>
    </row>
    <row r="244" ht="12.75">
      <c r="AC244" s="39"/>
    </row>
    <row r="245" ht="12.75">
      <c r="AC245" s="39"/>
    </row>
    <row r="246" ht="12.75">
      <c r="AC246" s="39"/>
    </row>
    <row r="247" ht="12.75">
      <c r="AC247" s="39"/>
    </row>
    <row r="248" ht="12.75">
      <c r="AC248" s="39"/>
    </row>
    <row r="249" ht="12.75">
      <c r="AC249" s="39"/>
    </row>
    <row r="250" ht="12.75">
      <c r="AC250" s="39"/>
    </row>
    <row r="251" ht="12.75">
      <c r="AC251" s="39"/>
    </row>
    <row r="252" ht="12.75">
      <c r="AC252" s="39"/>
    </row>
    <row r="253" ht="12.75">
      <c r="AC253" s="39"/>
    </row>
    <row r="254" ht="12.75">
      <c r="AC254" s="39"/>
    </row>
    <row r="255" ht="12.75">
      <c r="AC255" s="39"/>
    </row>
    <row r="256" ht="12.75">
      <c r="AC256" s="39"/>
    </row>
    <row r="257" ht="12.75">
      <c r="AC257" s="39"/>
    </row>
    <row r="258" ht="12.75">
      <c r="AC258" s="39"/>
    </row>
    <row r="259" ht="12.75">
      <c r="AC259" s="39"/>
    </row>
    <row r="260" ht="12.75">
      <c r="AC260" s="39"/>
    </row>
    <row r="261" ht="12.75">
      <c r="AC261" s="39"/>
    </row>
    <row r="262" ht="12.75">
      <c r="AC262" s="39"/>
    </row>
    <row r="263" ht="12.75">
      <c r="AC263" s="39"/>
    </row>
    <row r="264" ht="12.75">
      <c r="AC264" s="39"/>
    </row>
    <row r="265" ht="12.75">
      <c r="AC265" s="39"/>
    </row>
    <row r="266" ht="12.75">
      <c r="AC266" s="39"/>
    </row>
    <row r="267" ht="12.75">
      <c r="AC267" s="39"/>
    </row>
    <row r="268" ht="12.75">
      <c r="AC268" s="39"/>
    </row>
    <row r="269" ht="12.75">
      <c r="AC269" s="39"/>
    </row>
    <row r="270" ht="12.75">
      <c r="AC270" s="39"/>
    </row>
    <row r="271" ht="12.75">
      <c r="AC271" s="39"/>
    </row>
  </sheetData>
  <sheetProtection/>
  <hyperlinks>
    <hyperlink ref="D43" r:id="rId1" display="http://www.knihzdar.cz/"/>
    <hyperlink ref="D15" r:id="rId2" display="http://www.kmol.cz"/>
    <hyperlink ref="D53" r:id="rId3" display="http://www.miku.webnode.cz"/>
    <hyperlink ref="D24" r:id="rId4" display="http://www.okpb.cz"/>
    <hyperlink ref="D26" r:id="rId5" display="http://www.mvk.cz"/>
    <hyperlink ref="D7" r:id="rId6" display="http://www.knihovna-cl.cz"/>
    <hyperlink ref="D16" r:id="rId7" display="http://www.mkdac.cz"/>
    <hyperlink ref="D22" r:id="rId8" display="http://www.knihovnadobris.cz"/>
    <hyperlink ref="D18" r:id="rId9" display="http://www.mk-roudnice.cz"/>
    <hyperlink ref="D17" r:id="rId10" display="http://www.mkmistek.cz"/>
    <hyperlink ref="D36" r:id="rId11" display="http://www.horice.org/knihovna"/>
    <hyperlink ref="D42" r:id="rId12" display="http://knihovna.chocen.net"/>
    <hyperlink ref="D47" r:id="rId13" display="http://www.knihovnajaromer.wbs.cz"/>
    <hyperlink ref="D50" r:id="rId14" display="http://www.knihovnajosefov.wbs.cz"/>
    <hyperlink ref="D59" r:id="rId15" display="http://www.knihovnaknl.cz"/>
    <hyperlink ref="D29" r:id="rId16" display="http://www.kdk.cz"/>
    <hyperlink ref="D4" r:id="rId17" display="http://www.knihovna-litvinov.cz"/>
    <hyperlink ref="D39" r:id="rId18" display="http://www.knihovna-luhacovice.cz"/>
    <hyperlink ref="D52" r:id="rId19" display="http://www.knihovnanovesedlo.cz"/>
    <hyperlink ref="D9" r:id="rId20" display="http://www.mksokolov.cz"/>
    <hyperlink ref="D12" r:id="rId21" display="http://www.knihovna-radotin.cz"/>
    <hyperlink ref="D35" r:id="rId22" display="http://www.knihovnaskomelno.ic.cz"/>
    <hyperlink ref="D46" r:id="rId23" display="http://www.knihovnatur.webk.cz"/>
    <hyperlink ref="D58" r:id="rId24" display="http://knihovnabenesovnc.estranky.cz"/>
    <hyperlink ref="D62" r:id="rId25" display="http://www.knihovnabranisovice.webk.cz"/>
    <hyperlink ref="D55" r:id="rId26" display="http://www.knihovna.obedovice.cz"/>
    <hyperlink ref="D31" r:id="rId27" display="http://www.oksudomerice.cz"/>
    <hyperlink ref="D45" r:id="rId28" display="http://www.knihovna.stepankovice.cz"/>
    <hyperlink ref="D25" r:id="rId29" display="http://www.knihovna.novarole.cz"/>
    <hyperlink ref="D21" r:id="rId30" display="http://knihovna.ricany.cz"/>
    <hyperlink ref="D8" r:id="rId31" display="http://www.kmo.cz"/>
    <hyperlink ref="D2" r:id="rId32" display="http://www.kfbz.cz"/>
    <hyperlink ref="D6" r:id="rId33" display="http://www.kkvysociny.cz"/>
    <hyperlink ref="D54" r:id="rId34" display="http://knihovna.zacler.cz/"/>
    <hyperlink ref="D27" r:id="rId35" display="http://www.knihovna.dolnibousov.cz"/>
    <hyperlink ref="D23" r:id="rId36" display="http://www.knihovna-benesov.cz"/>
    <hyperlink ref="D40" r:id="rId37" display="http://www.knihovnaberoun.cz"/>
    <hyperlink ref="D30" r:id="rId38" display="http://ccv.volny-cas.cz"/>
    <hyperlink ref="D11" r:id="rId39" display="http://www.knihovna-jevicko.cz/"/>
    <hyperlink ref="D5" r:id="rId40" display="http://knihovna.ceska-trebova.cz"/>
    <hyperlink ref="D37" r:id="rId41" display="http://www.knihovna-kh.cz/"/>
    <hyperlink ref="D20" r:id="rId42" display="http://www.rokycany.cz/knihovna.asp?p1=911"/>
    <hyperlink ref="D3" r:id="rId43" display="http://www.knihovna-uo.cz/"/>
    <hyperlink ref="D33" r:id="rId44" display="http://www.knihovnakralovice.cz/"/>
    <hyperlink ref="D51" r:id="rId45" display="http://knihovnavolary.wgz.cz/"/>
    <hyperlink ref="D14" r:id="rId46" display="http://www.knihovnazn.cz/"/>
    <hyperlink ref="D34" r:id="rId47" display="http://knihovna.bolatice.cz"/>
    <hyperlink ref="D61" r:id="rId48" display="http://www.knihovnaradim.wz.cz/"/>
    <hyperlink ref="D57" r:id="rId49" display="http://knihovnapecka.wz.cz/main.html"/>
    <hyperlink ref="D48" r:id="rId50" display="http://knihovnavedrovice.webk.cz/"/>
    <hyperlink ref="D10" r:id="rId51" display="http://www.svkos.cz"/>
    <hyperlink ref="D38" r:id="rId52" display="http://www.knihovna.bory.cz"/>
    <hyperlink ref="D49" r:id="rId53" display="http://www.dobrenice.webk.cz/"/>
    <hyperlink ref="D44" r:id="rId54" display="http://knihovna-dymokury.webnode.cz"/>
    <hyperlink ref="D41" r:id="rId55" display="http://knihovnachrustenice.ic.cz/"/>
    <hyperlink ref="D60" r:id="rId56" display="http://knihovnajindrichovice.wz.cz"/>
    <hyperlink ref="D28" r:id="rId57" display="http://knihovna-orechov.webnode.cz/"/>
    <hyperlink ref="D56" r:id="rId58" display="http://www.knihovna-vresina.estranky.cz"/>
    <hyperlink ref="D32" r:id="rId59" display="http://knihovna.zihle.cz"/>
    <hyperlink ref="D13" r:id="rId60" display="http://www.svkul.cz/"/>
    <hyperlink ref="D19" r:id="rId61" display="http://www.svkhk.cz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37">
      <selection activeCell="A3" sqref="A3:B58"/>
    </sheetView>
  </sheetViews>
  <sheetFormatPr defaultColWidth="9.00390625" defaultRowHeight="12.75"/>
  <cols>
    <col min="1" max="1" width="38.375" style="0" customWidth="1"/>
  </cols>
  <sheetData>
    <row r="1" spans="1:2" ht="20.25">
      <c r="A1" s="50" t="s">
        <v>232</v>
      </c>
      <c r="B1" s="51"/>
    </row>
    <row r="2" spans="1:2" ht="15.75">
      <c r="A2" s="52" t="s">
        <v>233</v>
      </c>
      <c r="B2" s="51"/>
    </row>
    <row r="3" spans="1:2" ht="12.75">
      <c r="A3" s="51" t="s">
        <v>234</v>
      </c>
      <c r="B3" s="51">
        <v>180</v>
      </c>
    </row>
    <row r="4" spans="1:2" ht="12.75">
      <c r="A4" s="51" t="s">
        <v>48</v>
      </c>
      <c r="B4" s="51">
        <v>10</v>
      </c>
    </row>
    <row r="5" spans="1:2" ht="12.75">
      <c r="A5" s="51" t="s">
        <v>235</v>
      </c>
      <c r="B5" s="51">
        <v>20</v>
      </c>
    </row>
    <row r="6" spans="1:2" ht="12.75">
      <c r="A6" s="51" t="s">
        <v>236</v>
      </c>
      <c r="B6" s="51">
        <v>237</v>
      </c>
    </row>
    <row r="7" spans="1:2" ht="12.75">
      <c r="A7" s="51" t="s">
        <v>237</v>
      </c>
      <c r="B7" s="51">
        <v>109</v>
      </c>
    </row>
    <row r="8" spans="1:2" ht="12.75">
      <c r="A8" s="51" t="s">
        <v>238</v>
      </c>
      <c r="B8" s="51">
        <v>99</v>
      </c>
    </row>
    <row r="9" spans="1:2" ht="12.75">
      <c r="A9" s="51" t="s">
        <v>239</v>
      </c>
      <c r="B9" s="51">
        <v>73</v>
      </c>
    </row>
    <row r="10" spans="1:2" ht="12.75">
      <c r="A10" s="51" t="s">
        <v>240</v>
      </c>
      <c r="B10" s="51">
        <v>5</v>
      </c>
    </row>
    <row r="11" spans="1:2" ht="12.75">
      <c r="A11" s="51" t="s">
        <v>241</v>
      </c>
      <c r="B11" s="51">
        <v>15</v>
      </c>
    </row>
    <row r="12" spans="1:2" ht="12.75">
      <c r="A12" s="51" t="s">
        <v>242</v>
      </c>
      <c r="B12" s="51">
        <v>47</v>
      </c>
    </row>
    <row r="13" spans="1:2" ht="12.75">
      <c r="A13" s="51" t="s">
        <v>243</v>
      </c>
      <c r="B13" s="51">
        <v>4</v>
      </c>
    </row>
    <row r="14" spans="1:2" ht="12.75">
      <c r="A14" s="51" t="s">
        <v>244</v>
      </c>
      <c r="B14" s="51">
        <v>10</v>
      </c>
    </row>
    <row r="15" spans="1:2" ht="12.75">
      <c r="A15" s="51" t="s">
        <v>245</v>
      </c>
      <c r="B15" s="51">
        <v>25</v>
      </c>
    </row>
    <row r="16" spans="1:2" ht="12.75">
      <c r="A16" s="51" t="s">
        <v>246</v>
      </c>
      <c r="B16" s="51">
        <v>552</v>
      </c>
    </row>
    <row r="17" spans="1:2" ht="12.75">
      <c r="A17" s="51" t="s">
        <v>247</v>
      </c>
      <c r="B17" s="51">
        <v>109</v>
      </c>
    </row>
    <row r="18" spans="1:2" ht="12.75">
      <c r="A18" s="51" t="s">
        <v>248</v>
      </c>
      <c r="B18" s="51">
        <v>56</v>
      </c>
    </row>
    <row r="19" spans="1:2" ht="12.75">
      <c r="A19" s="51" t="s">
        <v>249</v>
      </c>
      <c r="B19" s="51">
        <v>179</v>
      </c>
    </row>
    <row r="20" spans="1:2" ht="12.75">
      <c r="A20" s="51" t="s">
        <v>250</v>
      </c>
      <c r="B20" s="51">
        <v>77</v>
      </c>
    </row>
    <row r="21" spans="1:2" ht="12.75">
      <c r="A21" s="51" t="s">
        <v>251</v>
      </c>
      <c r="B21" s="51">
        <v>103</v>
      </c>
    </row>
    <row r="22" spans="1:2" ht="12.75">
      <c r="A22" s="51" t="s">
        <v>252</v>
      </c>
      <c r="B22" s="51">
        <v>1</v>
      </c>
    </row>
    <row r="23" spans="1:2" ht="12.75">
      <c r="A23" s="51" t="s">
        <v>253</v>
      </c>
      <c r="B23" s="51">
        <v>9</v>
      </c>
    </row>
    <row r="24" spans="1:2" ht="12.75">
      <c r="A24" s="51" t="s">
        <v>254</v>
      </c>
      <c r="B24" s="51">
        <v>28</v>
      </c>
    </row>
    <row r="25" spans="1:2" ht="12.75">
      <c r="A25" s="51" t="s">
        <v>255</v>
      </c>
      <c r="B25" s="51">
        <v>8</v>
      </c>
    </row>
    <row r="26" spans="1:2" ht="12.75">
      <c r="A26" s="51" t="s">
        <v>256</v>
      </c>
      <c r="B26" s="51">
        <v>29</v>
      </c>
    </row>
    <row r="27" spans="1:2" ht="12.75">
      <c r="A27" s="51" t="s">
        <v>257</v>
      </c>
      <c r="B27" s="51">
        <v>144</v>
      </c>
    </row>
    <row r="28" spans="1:2" ht="12.75">
      <c r="A28" s="51" t="s">
        <v>258</v>
      </c>
      <c r="B28" s="51">
        <v>57</v>
      </c>
    </row>
    <row r="29" spans="1:2" ht="12.75">
      <c r="A29" s="51" t="s">
        <v>259</v>
      </c>
      <c r="B29" s="51">
        <v>41</v>
      </c>
    </row>
    <row r="30" spans="1:2" ht="12.75">
      <c r="A30" s="51" t="s">
        <v>260</v>
      </c>
      <c r="B30" s="51">
        <v>43</v>
      </c>
    </row>
    <row r="31" spans="1:2" ht="12.75">
      <c r="A31" s="51" t="s">
        <v>261</v>
      </c>
      <c r="B31" s="51">
        <v>26</v>
      </c>
    </row>
    <row r="32" spans="1:2" ht="12.75">
      <c r="A32" s="51" t="s">
        <v>262</v>
      </c>
      <c r="B32" s="51">
        <v>56</v>
      </c>
    </row>
    <row r="33" spans="1:2" ht="12.75">
      <c r="A33" s="51" t="s">
        <v>263</v>
      </c>
      <c r="B33" s="51">
        <v>62</v>
      </c>
    </row>
    <row r="34" spans="1:2" ht="12.75">
      <c r="A34" s="51" t="s">
        <v>264</v>
      </c>
      <c r="B34" s="51">
        <v>489</v>
      </c>
    </row>
    <row r="35" spans="1:2" ht="12.75">
      <c r="A35" s="51" t="s">
        <v>265</v>
      </c>
      <c r="B35" s="51">
        <v>2</v>
      </c>
    </row>
    <row r="36" spans="1:2" ht="12.75">
      <c r="A36" s="51" t="s">
        <v>266</v>
      </c>
      <c r="B36" s="51">
        <v>489</v>
      </c>
    </row>
    <row r="37" spans="1:2" ht="12.75">
      <c r="A37" s="51" t="s">
        <v>267</v>
      </c>
      <c r="B37" s="51">
        <v>36</v>
      </c>
    </row>
    <row r="38" spans="1:2" ht="12.75">
      <c r="A38" s="51" t="s">
        <v>268</v>
      </c>
      <c r="B38" s="51">
        <v>398</v>
      </c>
    </row>
    <row r="39" spans="1:2" ht="12.75">
      <c r="A39" s="51" t="s">
        <v>269</v>
      </c>
      <c r="B39" s="51">
        <v>8</v>
      </c>
    </row>
    <row r="40" spans="1:2" ht="12.75">
      <c r="A40" s="51" t="s">
        <v>270</v>
      </c>
      <c r="B40" s="51">
        <v>111</v>
      </c>
    </row>
    <row r="41" spans="1:2" ht="12.75">
      <c r="A41" s="51" t="s">
        <v>271</v>
      </c>
      <c r="B41" s="51">
        <v>45</v>
      </c>
    </row>
    <row r="42" spans="1:2" ht="12.75">
      <c r="A42" s="51" t="s">
        <v>272</v>
      </c>
      <c r="B42" s="51">
        <v>3</v>
      </c>
    </row>
    <row r="43" spans="1:2" ht="12.75">
      <c r="A43" s="51" t="s">
        <v>273</v>
      </c>
      <c r="B43" s="51">
        <v>84</v>
      </c>
    </row>
    <row r="44" spans="1:2" ht="12.75">
      <c r="A44" s="51" t="s">
        <v>274</v>
      </c>
      <c r="B44" s="51">
        <v>1</v>
      </c>
    </row>
    <row r="45" spans="1:2" ht="12.75">
      <c r="A45" s="51" t="s">
        <v>275</v>
      </c>
      <c r="B45" s="51">
        <v>3</v>
      </c>
    </row>
    <row r="46" spans="1:2" ht="12.75">
      <c r="A46" s="51" t="s">
        <v>276</v>
      </c>
      <c r="B46" s="51">
        <v>2</v>
      </c>
    </row>
    <row r="47" spans="1:2" ht="12.75">
      <c r="A47" s="51" t="s">
        <v>277</v>
      </c>
      <c r="B47" s="51">
        <v>43</v>
      </c>
    </row>
    <row r="48" spans="1:2" ht="12.75">
      <c r="A48" s="51" t="s">
        <v>278</v>
      </c>
      <c r="B48" s="51">
        <v>2</v>
      </c>
    </row>
    <row r="49" spans="1:2" ht="12.75">
      <c r="A49" s="51" t="s">
        <v>279</v>
      </c>
      <c r="B49" s="51">
        <v>52</v>
      </c>
    </row>
    <row r="50" spans="1:2" ht="12.75">
      <c r="A50" s="51" t="s">
        <v>280</v>
      </c>
      <c r="B50" s="51">
        <v>1</v>
      </c>
    </row>
    <row r="51" spans="1:2" ht="12.75">
      <c r="A51" s="51" t="s">
        <v>281</v>
      </c>
      <c r="B51" s="51">
        <v>52</v>
      </c>
    </row>
    <row r="52" spans="1:2" ht="12.75">
      <c r="A52" s="51" t="s">
        <v>282</v>
      </c>
      <c r="B52" s="51">
        <v>44</v>
      </c>
    </row>
    <row r="53" spans="1:2" ht="12.75">
      <c r="A53" s="51" t="s">
        <v>283</v>
      </c>
      <c r="B53" s="51">
        <v>80</v>
      </c>
    </row>
    <row r="54" spans="1:2" ht="12.75">
      <c r="A54" s="51" t="s">
        <v>284</v>
      </c>
      <c r="B54" s="51">
        <v>222</v>
      </c>
    </row>
    <row r="55" spans="1:2" ht="12.75">
      <c r="A55" s="51" t="s">
        <v>285</v>
      </c>
      <c r="B55" s="51">
        <v>91</v>
      </c>
    </row>
    <row r="56" spans="1:2" ht="12.75">
      <c r="A56" s="51" t="s">
        <v>286</v>
      </c>
      <c r="B56" s="51">
        <v>9</v>
      </c>
    </row>
    <row r="57" spans="1:2" ht="12.75">
      <c r="A57" s="51" t="s">
        <v>287</v>
      </c>
      <c r="B57" s="51">
        <v>17</v>
      </c>
    </row>
    <row r="58" spans="1:2" ht="12.75">
      <c r="A58" s="51" t="s">
        <v>288</v>
      </c>
      <c r="B58" s="51">
        <v>46</v>
      </c>
    </row>
    <row r="59" spans="1:2" ht="12.75">
      <c r="A59" s="51"/>
      <c r="B59" s="51"/>
    </row>
    <row r="60" spans="1:2" ht="15.75">
      <c r="A60" s="53" t="s">
        <v>289</v>
      </c>
      <c r="B60" s="53">
        <f>SUM(B3:B59)</f>
        <v>4744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4">
      <selection activeCell="A14" sqref="A14"/>
    </sheetView>
  </sheetViews>
  <sheetFormatPr defaultColWidth="9.00390625" defaultRowHeight="12.75"/>
  <cols>
    <col min="1" max="16384" width="44.75390625" style="0" customWidth="1"/>
  </cols>
  <sheetData>
    <row r="1" spans="1:2" ht="12.75">
      <c r="A1" s="51" t="s">
        <v>246</v>
      </c>
      <c r="B1" s="51">
        <v>552</v>
      </c>
    </row>
    <row r="2" spans="1:2" ht="12.75">
      <c r="A2" s="51" t="s">
        <v>264</v>
      </c>
      <c r="B2" s="51">
        <v>489</v>
      </c>
    </row>
    <row r="3" spans="1:2" ht="12.75">
      <c r="A3" s="51" t="s">
        <v>266</v>
      </c>
      <c r="B3" s="51">
        <v>489</v>
      </c>
    </row>
    <row r="4" spans="1:2" ht="12.75">
      <c r="A4" s="51" t="s">
        <v>268</v>
      </c>
      <c r="B4" s="51">
        <v>398</v>
      </c>
    </row>
    <row r="5" spans="1:2" ht="12.75">
      <c r="A5" s="51" t="s">
        <v>236</v>
      </c>
      <c r="B5" s="51">
        <v>237</v>
      </c>
    </row>
    <row r="6" spans="1:2" ht="12.75">
      <c r="A6" s="51" t="s">
        <v>284</v>
      </c>
      <c r="B6" s="51">
        <v>222</v>
      </c>
    </row>
    <row r="7" spans="1:2" ht="12.75">
      <c r="A7" s="51" t="s">
        <v>234</v>
      </c>
      <c r="B7" s="51">
        <v>180</v>
      </c>
    </row>
    <row r="8" spans="1:2" ht="12.75">
      <c r="A8" s="51" t="s">
        <v>249</v>
      </c>
      <c r="B8" s="51">
        <v>179</v>
      </c>
    </row>
    <row r="9" spans="1:2" ht="12.75">
      <c r="A9" s="51" t="s">
        <v>257</v>
      </c>
      <c r="B9" s="51">
        <v>144</v>
      </c>
    </row>
    <row r="10" spans="1:2" ht="12.75">
      <c r="A10" s="51" t="s">
        <v>270</v>
      </c>
      <c r="B10" s="51">
        <v>111</v>
      </c>
    </row>
    <row r="11" spans="1:2" ht="12.75">
      <c r="A11" s="51" t="s">
        <v>237</v>
      </c>
      <c r="B11" s="51">
        <v>109</v>
      </c>
    </row>
    <row r="12" spans="1:2" ht="12.75">
      <c r="A12" s="51" t="s">
        <v>247</v>
      </c>
      <c r="B12" s="51">
        <v>109</v>
      </c>
    </row>
    <row r="13" spans="1:2" ht="12.75">
      <c r="A13" s="51" t="s">
        <v>251</v>
      </c>
      <c r="B13" s="51">
        <v>103</v>
      </c>
    </row>
    <row r="14" spans="1:2" ht="12.75">
      <c r="A14" s="51" t="s">
        <v>290</v>
      </c>
      <c r="B14" s="51">
        <v>99</v>
      </c>
    </row>
    <row r="15" spans="1:2" ht="12.75">
      <c r="A15" s="51" t="s">
        <v>285</v>
      </c>
      <c r="B15" s="51">
        <v>91</v>
      </c>
    </row>
    <row r="16" spans="1:2" ht="12.75">
      <c r="A16" s="51" t="s">
        <v>273</v>
      </c>
      <c r="B16" s="51">
        <v>84</v>
      </c>
    </row>
    <row r="17" spans="1:2" ht="12.75">
      <c r="A17" s="51" t="s">
        <v>283</v>
      </c>
      <c r="B17" s="51">
        <v>80</v>
      </c>
    </row>
    <row r="18" spans="1:2" ht="12.75">
      <c r="A18" s="51" t="s">
        <v>250</v>
      </c>
      <c r="B18" s="51">
        <v>77</v>
      </c>
    </row>
    <row r="19" spans="1:2" ht="12.75">
      <c r="A19" s="51" t="s">
        <v>239</v>
      </c>
      <c r="B19" s="51">
        <v>73</v>
      </c>
    </row>
    <row r="20" spans="1:2" ht="12.75">
      <c r="A20" s="51" t="s">
        <v>263</v>
      </c>
      <c r="B20" s="51">
        <v>62</v>
      </c>
    </row>
    <row r="21" spans="1:2" ht="12.75">
      <c r="A21" s="51" t="s">
        <v>258</v>
      </c>
      <c r="B21" s="51">
        <v>57</v>
      </c>
    </row>
    <row r="22" spans="1:2" ht="12.75">
      <c r="A22" s="51" t="s">
        <v>248</v>
      </c>
      <c r="B22" s="51">
        <v>56</v>
      </c>
    </row>
    <row r="23" spans="1:2" ht="12.75">
      <c r="A23" s="51" t="s">
        <v>262</v>
      </c>
      <c r="B23" s="51">
        <v>56</v>
      </c>
    </row>
    <row r="24" spans="1:2" ht="12.75">
      <c r="A24" s="51" t="s">
        <v>279</v>
      </c>
      <c r="B24" s="51">
        <v>52</v>
      </c>
    </row>
    <row r="25" spans="1:2" ht="12.75">
      <c r="A25" s="51" t="s">
        <v>281</v>
      </c>
      <c r="B25" s="51">
        <v>52</v>
      </c>
    </row>
    <row r="26" spans="1:2" ht="12.75">
      <c r="A26" s="51" t="s">
        <v>242</v>
      </c>
      <c r="B26" s="51">
        <v>47</v>
      </c>
    </row>
    <row r="27" spans="1:2" ht="12.75">
      <c r="A27" s="51" t="s">
        <v>288</v>
      </c>
      <c r="B27" s="51">
        <v>46</v>
      </c>
    </row>
    <row r="28" spans="1:2" ht="12.75">
      <c r="A28" s="51" t="s">
        <v>271</v>
      </c>
      <c r="B28" s="51">
        <v>45</v>
      </c>
    </row>
    <row r="29" spans="1:2" ht="12.75">
      <c r="A29" s="51" t="s">
        <v>282</v>
      </c>
      <c r="B29" s="51">
        <v>44</v>
      </c>
    </row>
    <row r="30" spans="1:2" ht="12.75">
      <c r="A30" s="51" t="s">
        <v>260</v>
      </c>
      <c r="B30" s="51">
        <v>43</v>
      </c>
    </row>
    <row r="31" spans="1:2" ht="12.75">
      <c r="A31" s="51" t="s">
        <v>277</v>
      </c>
      <c r="B31" s="51">
        <v>43</v>
      </c>
    </row>
    <row r="32" spans="1:2" ht="12.75">
      <c r="A32" s="51" t="s">
        <v>259</v>
      </c>
      <c r="B32" s="51">
        <v>41</v>
      </c>
    </row>
    <row r="33" spans="1:2" ht="12.75">
      <c r="A33" s="51" t="s">
        <v>267</v>
      </c>
      <c r="B33" s="51">
        <v>36</v>
      </c>
    </row>
    <row r="34" spans="1:2" ht="12.75">
      <c r="A34" s="51" t="s">
        <v>256</v>
      </c>
      <c r="B34" s="51">
        <v>29</v>
      </c>
    </row>
    <row r="35" spans="1:2" ht="12.75">
      <c r="A35" s="51" t="s">
        <v>254</v>
      </c>
      <c r="B35" s="51">
        <v>28</v>
      </c>
    </row>
    <row r="36" spans="1:2" ht="12.75">
      <c r="A36" s="51" t="s">
        <v>261</v>
      </c>
      <c r="B36" s="51">
        <v>26</v>
      </c>
    </row>
    <row r="37" spans="1:2" ht="12.75">
      <c r="A37" s="51" t="s">
        <v>245</v>
      </c>
      <c r="B37" s="51">
        <v>25</v>
      </c>
    </row>
    <row r="38" spans="1:2" ht="12.75">
      <c r="A38" s="51" t="s">
        <v>235</v>
      </c>
      <c r="B38" s="51">
        <v>20</v>
      </c>
    </row>
    <row r="39" spans="1:2" ht="12.75">
      <c r="A39" s="51" t="s">
        <v>287</v>
      </c>
      <c r="B39" s="51">
        <v>17</v>
      </c>
    </row>
    <row r="40" spans="1:2" ht="12.75">
      <c r="A40" s="51" t="s">
        <v>241</v>
      </c>
      <c r="B40" s="51">
        <v>15</v>
      </c>
    </row>
    <row r="41" spans="1:2" ht="12.75">
      <c r="A41" s="51" t="s">
        <v>48</v>
      </c>
      <c r="B41" s="51">
        <v>10</v>
      </c>
    </row>
    <row r="42" spans="1:2" ht="12.75">
      <c r="A42" s="51" t="s">
        <v>244</v>
      </c>
      <c r="B42" s="51">
        <v>10</v>
      </c>
    </row>
    <row r="43" spans="1:2" ht="12.75">
      <c r="A43" s="51" t="s">
        <v>253</v>
      </c>
      <c r="B43" s="51">
        <v>9</v>
      </c>
    </row>
    <row r="44" spans="1:2" ht="12.75">
      <c r="A44" s="51" t="s">
        <v>286</v>
      </c>
      <c r="B44" s="51">
        <v>9</v>
      </c>
    </row>
    <row r="45" spans="1:2" ht="12.75">
      <c r="A45" s="51" t="s">
        <v>255</v>
      </c>
      <c r="B45" s="51">
        <v>8</v>
      </c>
    </row>
    <row r="46" spans="1:2" ht="12.75">
      <c r="A46" s="51" t="s">
        <v>269</v>
      </c>
      <c r="B46" s="51">
        <v>8</v>
      </c>
    </row>
    <row r="47" spans="1:2" ht="12.75">
      <c r="A47" s="51" t="s">
        <v>240</v>
      </c>
      <c r="B47" s="51">
        <v>5</v>
      </c>
    </row>
    <row r="48" spans="1:2" ht="12.75">
      <c r="A48" s="51" t="s">
        <v>243</v>
      </c>
      <c r="B48" s="51">
        <v>4</v>
      </c>
    </row>
    <row r="49" spans="1:2" ht="12.75">
      <c r="A49" s="51" t="s">
        <v>272</v>
      </c>
      <c r="B49" s="51">
        <v>3</v>
      </c>
    </row>
    <row r="50" spans="1:2" ht="12.75">
      <c r="A50" s="51" t="s">
        <v>275</v>
      </c>
      <c r="B50" s="51">
        <v>3</v>
      </c>
    </row>
    <row r="51" spans="1:2" ht="12.75">
      <c r="A51" s="51" t="s">
        <v>265</v>
      </c>
      <c r="B51" s="51">
        <v>2</v>
      </c>
    </row>
    <row r="52" spans="1:2" ht="12.75">
      <c r="A52" s="51" t="s">
        <v>276</v>
      </c>
      <c r="B52" s="51">
        <v>2</v>
      </c>
    </row>
    <row r="53" spans="1:2" ht="12.75">
      <c r="A53" s="51" t="s">
        <v>278</v>
      </c>
      <c r="B53" s="51">
        <v>2</v>
      </c>
    </row>
    <row r="54" spans="1:2" ht="12.75">
      <c r="A54" s="51" t="s">
        <v>252</v>
      </c>
      <c r="B54" s="51">
        <v>1</v>
      </c>
    </row>
    <row r="55" spans="1:2" ht="12.75">
      <c r="A55" s="51" t="s">
        <v>274</v>
      </c>
      <c r="B55" s="51">
        <v>1</v>
      </c>
    </row>
    <row r="56" spans="1:2" ht="12.75">
      <c r="A56" s="51" t="s">
        <v>280</v>
      </c>
      <c r="B56" s="5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SVKUL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Štolfová Lenka</cp:lastModifiedBy>
  <dcterms:created xsi:type="dcterms:W3CDTF">2007-02-16T09:00:52Z</dcterms:created>
  <dcterms:modified xsi:type="dcterms:W3CDTF">2011-03-28T14:21:27Z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